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17.xml" ContentType="application/vnd.openxmlformats-officedocument.drawing+xml"/>
  <Override PartName="/xl/comments10.xml" ContentType="application/vnd.openxmlformats-officedocument.spreadsheetml.comments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19.xml" ContentType="application/vnd.openxmlformats-officedocument.drawing+xml"/>
  <Override PartName="/xl/comments11.xml" ContentType="application/vnd.openxmlformats-officedocument.spreadsheetml.comments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0.xml" ContentType="application/vnd.openxmlformats-officedocument.drawingml.chartshapes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22.xml" ContentType="application/vnd.openxmlformats-officedocument.drawingml.chartshapes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23.xml" ContentType="application/vnd.openxmlformats-officedocument.drawing+xml"/>
  <Override PartName="/xl/comments13.xml" ContentType="application/vnd.openxmlformats-officedocument.spreadsheetml.comments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24.xml" ContentType="application/vnd.openxmlformats-officedocument.drawingml.chartshapes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25.xml" ContentType="application/vnd.openxmlformats-officedocument.drawing+xml"/>
  <Override PartName="/xl/comments14.xml" ContentType="application/vnd.openxmlformats-officedocument.spreadsheetml.comments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26.xml" ContentType="application/vnd.openxmlformats-officedocument.drawingml.chartshapes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27.xml" ContentType="application/vnd.openxmlformats-officedocument.drawing+xml"/>
  <Override PartName="/xl/comments15.xml" ContentType="application/vnd.openxmlformats-officedocument.spreadsheetml.comments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29.xml" ContentType="application/vnd.openxmlformats-officedocument.drawing+xml"/>
  <Override PartName="/xl/comments16.xml" ContentType="application/vnd.openxmlformats-officedocument.spreadsheetml.comments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31.xml" ContentType="application/vnd.openxmlformats-officedocument.drawing+xml"/>
  <Override PartName="/xl/comments17.xml" ContentType="application/vnd.openxmlformats-officedocument.spreadsheetml.comments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32.xml" ContentType="application/vnd.openxmlformats-officedocument.drawingml.chartshapes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33.xml" ContentType="application/vnd.openxmlformats-officedocument.drawing+xml"/>
  <Override PartName="/xl/comments18.xml" ContentType="application/vnd.openxmlformats-officedocument.spreadsheetml.comments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34.xml" ContentType="application/vnd.openxmlformats-officedocument.drawingml.chartshapes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108" windowWidth="11520" windowHeight="9336" tabRatio="619" activeTab="2"/>
  </bookViews>
  <sheets>
    <sheet name="Executive Summary" sheetId="75" r:id="rId1"/>
    <sheet name="Level1SharedSpace" sheetId="58" r:id="rId2"/>
    <sheet name="Level1Group1" sheetId="76" r:id="rId3"/>
    <sheet name="Level1Group2" sheetId="77" r:id="rId4"/>
    <sheet name="Level1Group3" sheetId="78" r:id="rId5"/>
    <sheet name="Level1Group4" sheetId="79" r:id="rId6"/>
    <sheet name="Level1Group5" sheetId="80" r:id="rId7"/>
    <sheet name="Level1Group6" sheetId="81" r:id="rId8"/>
    <sheet name="Level1Group7" sheetId="82" r:id="rId9"/>
    <sheet name="Level1Group8" sheetId="83" r:id="rId10"/>
    <sheet name="Level1Group9" sheetId="84" r:id="rId11"/>
    <sheet name="Level1Group10" sheetId="85" r:id="rId12"/>
    <sheet name="Level1Group11" sheetId="86" r:id="rId13"/>
    <sheet name="Level1Group12" sheetId="87" r:id="rId14"/>
    <sheet name="Level1Group13" sheetId="88" r:id="rId15"/>
    <sheet name="Level1Group14" sheetId="89" r:id="rId16"/>
    <sheet name="Level1Group15" sheetId="90" r:id="rId17"/>
    <sheet name="Level1Summary(Level2)" sheetId="73" r:id="rId18"/>
  </sheets>
  <definedNames>
    <definedName name="Circulation" localSheetId="2">Level1Group1!$E$10</definedName>
    <definedName name="Circulation" localSheetId="11">Level1Group10!$E$10</definedName>
    <definedName name="Circulation" localSheetId="12">Level1Group11!$E$10</definedName>
    <definedName name="Circulation" localSheetId="13">Level1Group12!$E$10</definedName>
    <definedName name="Circulation" localSheetId="14">Level1Group13!$E$10</definedName>
    <definedName name="Circulation" localSheetId="15">Level1Group14!$E$10</definedName>
    <definedName name="Circulation" localSheetId="16">Level1Group15!$E$10</definedName>
    <definedName name="Circulation" localSheetId="3">Level1Group2!$E$10</definedName>
    <definedName name="Circulation" localSheetId="4">Level1Group3!$E$10</definedName>
    <definedName name="Circulation" localSheetId="5">Level1Group4!$E$10</definedName>
    <definedName name="Circulation" localSheetId="6">Level1Group5!$E$10</definedName>
    <definedName name="Circulation" localSheetId="7">Level1Group6!$E$10</definedName>
    <definedName name="Circulation" localSheetId="8">Level1Group7!$E$10</definedName>
    <definedName name="Circulation" localSheetId="9">Level1Group8!$E$10</definedName>
    <definedName name="Circulation" localSheetId="10">Level1Group9!$E$10</definedName>
    <definedName name="Circulation" localSheetId="1">Level1SharedSpace!$E$10</definedName>
    <definedName name="Circulation" localSheetId="17">'Level1Summary(Level2)'!$E$10</definedName>
    <definedName name="ExemptSpace" localSheetId="2">Level1Group1!$E$152</definedName>
    <definedName name="ExemptSpace" localSheetId="11">Level1Group10!$E$152</definedName>
    <definedName name="ExemptSpace" localSheetId="12">Level1Group11!$E$152</definedName>
    <definedName name="ExemptSpace" localSheetId="13">Level1Group12!$E$152</definedName>
    <definedName name="ExemptSpace" localSheetId="14">Level1Group13!$E$152</definedName>
    <definedName name="ExemptSpace" localSheetId="15">Level1Group14!$E$152</definedName>
    <definedName name="ExemptSpace" localSheetId="16">Level1Group15!$E$152</definedName>
    <definedName name="ExemptSpace" localSheetId="3">Level1Group2!$E$152</definedName>
    <definedName name="ExemptSpace" localSheetId="4">Level1Group3!$E$152</definedName>
    <definedName name="ExemptSpace" localSheetId="5">Level1Group4!$E$152</definedName>
    <definedName name="ExemptSpace" localSheetId="6">Level1Group5!$E$152</definedName>
    <definedName name="ExemptSpace" localSheetId="7">Level1Group6!$E$152</definedName>
    <definedName name="ExemptSpace" localSheetId="8">Level1Group7!$E$152</definedName>
    <definedName name="ExemptSpace" localSheetId="9">Level1Group8!$E$152</definedName>
    <definedName name="ExemptSpace" localSheetId="10">Level1Group9!$E$152</definedName>
    <definedName name="ExemptSpace" localSheetId="1">Level1SharedSpace!$E$152</definedName>
    <definedName name="ExemptSpace" localSheetId="17">'Level1Summary(Level2)'!$E$152</definedName>
    <definedName name="ExemptSpace">#REF!</definedName>
    <definedName name="FitFactor" localSheetId="2">Level1Group1!$E$11</definedName>
    <definedName name="FitFactor" localSheetId="11">Level1Group10!$E$11</definedName>
    <definedName name="FitFactor" localSheetId="12">Level1Group11!$E$11</definedName>
    <definedName name="FitFactor" localSheetId="13">Level1Group12!$E$11</definedName>
    <definedName name="FitFactor" localSheetId="14">Level1Group13!$E$11</definedName>
    <definedName name="FitFactor" localSheetId="15">Level1Group14!$E$11</definedName>
    <definedName name="FitFactor" localSheetId="16">Level1Group15!$E$11</definedName>
    <definedName name="FitFactor" localSheetId="3">Level1Group2!$E$11</definedName>
    <definedName name="FitFactor" localSheetId="4">Level1Group3!$E$11</definedName>
    <definedName name="FitFactor" localSheetId="5">Level1Group4!$E$11</definedName>
    <definedName name="FitFactor" localSheetId="6">Level1Group5!$E$11</definedName>
    <definedName name="FitFactor" localSheetId="7">Level1Group6!$E$11</definedName>
    <definedName name="FitFactor" localSheetId="8">Level1Group7!$E$11</definedName>
    <definedName name="FitFactor" localSheetId="9">Level1Group8!$E$11</definedName>
    <definedName name="FitFactor" localSheetId="10">Level1Group9!$E$11</definedName>
    <definedName name="FitFactor" localSheetId="1">Level1SharedSpace!$E$11</definedName>
    <definedName name="FitFactor" localSheetId="17">'Level1Summary(Level2)'!$E$11</definedName>
    <definedName name="MeetingSpacesSubtotal" localSheetId="0">#REF!</definedName>
    <definedName name="MeetingSpacesSubtotal" localSheetId="2">Level1Group1!$E$86</definedName>
    <definedName name="MeetingSpacesSubtotal" localSheetId="11">Level1Group10!$E$86</definedName>
    <definedName name="MeetingSpacesSubtotal" localSheetId="12">Level1Group11!$E$86</definedName>
    <definedName name="MeetingSpacesSubtotal" localSheetId="13">Level1Group12!$E$86</definedName>
    <definedName name="MeetingSpacesSubtotal" localSheetId="14">Level1Group13!$E$86</definedName>
    <definedName name="MeetingSpacesSubtotal" localSheetId="15">Level1Group14!$E$86</definedName>
    <definedName name="MeetingSpacesSubtotal" localSheetId="16">Level1Group15!$E$86</definedName>
    <definedName name="MeetingSpacesSubtotal" localSheetId="3">Level1Group2!$E$86</definedName>
    <definedName name="MeetingSpacesSubtotal" localSheetId="4">Level1Group3!$E$86</definedName>
    <definedName name="MeetingSpacesSubtotal" localSheetId="5">Level1Group4!$E$86</definedName>
    <definedName name="MeetingSpacesSubtotal" localSheetId="6">Level1Group5!$E$86</definedName>
    <definedName name="MeetingSpacesSubtotal" localSheetId="7">Level1Group6!$E$86</definedName>
    <definedName name="MeetingSpacesSubtotal" localSheetId="8">Level1Group7!$E$86</definedName>
    <definedName name="MeetingSpacesSubtotal" localSheetId="9">Level1Group8!$E$86</definedName>
    <definedName name="MeetingSpacesSubtotal" localSheetId="10">Level1Group9!$E$86</definedName>
    <definedName name="MeetingSpacesSubtotal" localSheetId="1">Level1SharedSpace!$E$86</definedName>
    <definedName name="MeetingSpacesSubtotal" localSheetId="17">'Level1Summary(Level2)'!$E$86</definedName>
    <definedName name="MeetingSpacesSubtotal">#REF!</definedName>
    <definedName name="month" localSheetId="0">#REF!</definedName>
    <definedName name="month" localSheetId="2">#REF!</definedName>
    <definedName name="month" localSheetId="11">#REF!</definedName>
    <definedName name="month" localSheetId="12">#REF!</definedName>
    <definedName name="month" localSheetId="13">#REF!</definedName>
    <definedName name="month" localSheetId="14">#REF!</definedName>
    <definedName name="month" localSheetId="15">#REF!</definedName>
    <definedName name="month" localSheetId="16">#REF!</definedName>
    <definedName name="month" localSheetId="3">#REF!</definedName>
    <definedName name="month" localSheetId="4">#REF!</definedName>
    <definedName name="month" localSheetId="5">#REF!</definedName>
    <definedName name="month" localSheetId="6">#REF!</definedName>
    <definedName name="month" localSheetId="7">#REF!</definedName>
    <definedName name="month" localSheetId="8">#REF!</definedName>
    <definedName name="month" localSheetId="9">#REF!</definedName>
    <definedName name="month" localSheetId="10">#REF!</definedName>
    <definedName name="month" localSheetId="1">#REF!</definedName>
    <definedName name="month" localSheetId="17">#REF!</definedName>
    <definedName name="month">#REF!</definedName>
    <definedName name="OfficeSubtotal" localSheetId="0">#REF!</definedName>
    <definedName name="OfficeSubtotal" localSheetId="2">Level1Group1!$E$56</definedName>
    <definedName name="OfficeSubtotal" localSheetId="11">Level1Group10!$E$56</definedName>
    <definedName name="OfficeSubtotal" localSheetId="12">Level1Group11!$E$56</definedName>
    <definedName name="OfficeSubtotal" localSheetId="13">Level1Group12!$E$56</definedName>
    <definedName name="OfficeSubtotal" localSheetId="14">Level1Group13!$E$56</definedName>
    <definedName name="OfficeSubtotal" localSheetId="15">Level1Group14!$E$56</definedName>
    <definedName name="OfficeSubtotal" localSheetId="16">Level1Group15!$E$56</definedName>
    <definedName name="OfficeSubtotal" localSheetId="3">Level1Group2!$E$56</definedName>
    <definedName name="OfficeSubtotal" localSheetId="4">Level1Group3!$E$56</definedName>
    <definedName name="OfficeSubtotal" localSheetId="5">Level1Group4!$E$56</definedName>
    <definedName name="OfficeSubtotal" localSheetId="6">Level1Group5!$E$56</definedName>
    <definedName name="OfficeSubtotal" localSheetId="7">Level1Group6!$E$56</definedName>
    <definedName name="OfficeSubtotal" localSheetId="8">Level1Group7!$E$56</definedName>
    <definedName name="OfficeSubtotal" localSheetId="9">Level1Group8!$E$56</definedName>
    <definedName name="OfficeSubtotal" localSheetId="10">Level1Group9!$E$56</definedName>
    <definedName name="OfficeSubtotal" localSheetId="1">Level1SharedSpace!$E$56</definedName>
    <definedName name="OfficeSubtotal" localSheetId="17">'Level1Summary(Level2)'!$E$56</definedName>
    <definedName name="OfficeSubtotal">#REF!</definedName>
    <definedName name="PrimaryOfficeSpace" localSheetId="2">Level1Group1!$E$6</definedName>
    <definedName name="PrimaryOfficeSpace" localSheetId="11">Level1Group10!$E$6</definedName>
    <definedName name="PrimaryOfficeSpace" localSheetId="12">Level1Group11!$E$6</definedName>
    <definedName name="PrimaryOfficeSpace" localSheetId="13">Level1Group12!$E$6</definedName>
    <definedName name="PrimaryOfficeSpace" localSheetId="14">Level1Group13!$E$6</definedName>
    <definedName name="PrimaryOfficeSpace" localSheetId="15">Level1Group14!$E$6</definedName>
    <definedName name="PrimaryOfficeSpace" localSheetId="16">Level1Group15!$E$6</definedName>
    <definedName name="PrimaryOfficeSpace" localSheetId="3">Level1Group2!$E$6</definedName>
    <definedName name="PrimaryOfficeSpace" localSheetId="4">Level1Group3!$E$6</definedName>
    <definedName name="PrimaryOfficeSpace" localSheetId="5">Level1Group4!$E$6</definedName>
    <definedName name="PrimaryOfficeSpace" localSheetId="6">Level1Group5!$E$6</definedName>
    <definedName name="PrimaryOfficeSpace" localSheetId="7">Level1Group6!$E$6</definedName>
    <definedName name="PrimaryOfficeSpace" localSheetId="8">Level1Group7!$E$6</definedName>
    <definedName name="PrimaryOfficeSpace" localSheetId="9">Level1Group8!$E$6</definedName>
    <definedName name="PrimaryOfficeSpace" localSheetId="10">Level1Group9!$E$6</definedName>
    <definedName name="PrimaryOfficeSpace" localSheetId="1">Level1SharedSpace!$E$6</definedName>
    <definedName name="PrimaryOfficeSpace" localSheetId="17">'Level1Summary(Level2)'!$E$6</definedName>
    <definedName name="PrimaryOfficeSpace">#REF!</definedName>
    <definedName name="_xlnm.Print_Area" localSheetId="0">'Executive Summary'!$A$1:$I$33</definedName>
    <definedName name="_xlnm.Print_Area" localSheetId="2">Level1Group1!$A$1:$L$174</definedName>
    <definedName name="_xlnm.Print_Area" localSheetId="11">Level1Group10!$A$1:$L$174</definedName>
    <definedName name="_xlnm.Print_Area" localSheetId="12">Level1Group11!$A$1:$L$174</definedName>
    <definedName name="_xlnm.Print_Area" localSheetId="13">Level1Group12!$A$1:$L$174</definedName>
    <definedName name="_xlnm.Print_Area" localSheetId="14">Level1Group13!$A$1:$L$174</definedName>
    <definedName name="_xlnm.Print_Area" localSheetId="15">Level1Group14!$A$1:$L$174</definedName>
    <definedName name="_xlnm.Print_Area" localSheetId="16">Level1Group15!$A$1:$L$174</definedName>
    <definedName name="_xlnm.Print_Area" localSheetId="3">Level1Group2!$A$1:$L$174</definedName>
    <definedName name="_xlnm.Print_Area" localSheetId="4">Level1Group3!$A$1:$L$174</definedName>
    <definedName name="_xlnm.Print_Area" localSheetId="5">Level1Group4!$A$1:$L$174</definedName>
    <definedName name="_xlnm.Print_Area" localSheetId="6">Level1Group5!$A$1:$L$174</definedName>
    <definedName name="_xlnm.Print_Area" localSheetId="7">Level1Group6!$A$1:$L$174</definedName>
    <definedName name="_xlnm.Print_Area" localSheetId="8">Level1Group7!$A$1:$L$174</definedName>
    <definedName name="_xlnm.Print_Area" localSheetId="9">Level1Group8!$A$1:$L$174</definedName>
    <definedName name="_xlnm.Print_Area" localSheetId="10">Level1Group9!$A$1:$L$174</definedName>
    <definedName name="_xlnm.Print_Area" localSheetId="1">Level1SharedSpace!$A$1:$L$174</definedName>
    <definedName name="_xlnm.Print_Area" localSheetId="17">'Level1Summary(Level2)'!$A$1:$L$174</definedName>
    <definedName name="_xlnm.Print_Titles" localSheetId="2">Level1Group1!$1:$2</definedName>
    <definedName name="_xlnm.Print_Titles" localSheetId="11">Level1Group10!$1:$2</definedName>
    <definedName name="_xlnm.Print_Titles" localSheetId="12">Level1Group11!$1:$2</definedName>
    <definedName name="_xlnm.Print_Titles" localSheetId="13">Level1Group12!$1:$2</definedName>
    <definedName name="_xlnm.Print_Titles" localSheetId="14">Level1Group13!$1:$2</definedName>
    <definedName name="_xlnm.Print_Titles" localSheetId="15">Level1Group14!$1:$2</definedName>
    <definedName name="_xlnm.Print_Titles" localSheetId="16">Level1Group15!$1:$2</definedName>
    <definedName name="_xlnm.Print_Titles" localSheetId="3">Level1Group2!$1:$2</definedName>
    <definedName name="_xlnm.Print_Titles" localSheetId="4">Level1Group3!$1:$2</definedName>
    <definedName name="_xlnm.Print_Titles" localSheetId="5">Level1Group4!$1:$2</definedName>
    <definedName name="_xlnm.Print_Titles" localSheetId="6">Level1Group5!$1:$2</definedName>
    <definedName name="_xlnm.Print_Titles" localSheetId="7">Level1Group6!$1:$2</definedName>
    <definedName name="_xlnm.Print_Titles" localSheetId="8">Level1Group7!$1:$2</definedName>
    <definedName name="_xlnm.Print_Titles" localSheetId="9">Level1Group8!$1:$2</definedName>
    <definedName name="_xlnm.Print_Titles" localSheetId="10">Level1Group9!$1:$2</definedName>
    <definedName name="_xlnm.Print_Titles" localSheetId="1">Level1SharedSpace!$1:$2</definedName>
    <definedName name="_xlnm.Print_Titles" localSheetId="17">'Level1Summary(Level2)'!$1:$2</definedName>
    <definedName name="ResourceSpaceSubtotal" localSheetId="0">#REF!</definedName>
    <definedName name="ResourceSpaceSubtotal" localSheetId="2">Level1Group1!$E$112</definedName>
    <definedName name="ResourceSpaceSubtotal" localSheetId="11">Level1Group10!$E$112</definedName>
    <definedName name="ResourceSpaceSubtotal" localSheetId="12">Level1Group11!$E$112</definedName>
    <definedName name="ResourceSpaceSubtotal" localSheetId="13">Level1Group12!$E$112</definedName>
    <definedName name="ResourceSpaceSubtotal" localSheetId="14">Level1Group13!$E$112</definedName>
    <definedName name="ResourceSpaceSubtotal" localSheetId="15">Level1Group14!$E$112</definedName>
    <definedName name="ResourceSpaceSubtotal" localSheetId="16">Level1Group15!$E$112</definedName>
    <definedName name="ResourceSpaceSubtotal" localSheetId="3">Level1Group2!$E$112</definedName>
    <definedName name="ResourceSpaceSubtotal" localSheetId="4">Level1Group3!$E$112</definedName>
    <definedName name="ResourceSpaceSubtotal" localSheetId="5">Level1Group4!$E$112</definedName>
    <definedName name="ResourceSpaceSubtotal" localSheetId="6">Level1Group5!$E$112</definedName>
    <definedName name="ResourceSpaceSubtotal" localSheetId="7">Level1Group6!$E$112</definedName>
    <definedName name="ResourceSpaceSubtotal" localSheetId="8">Level1Group7!$E$112</definedName>
    <definedName name="ResourceSpaceSubtotal" localSheetId="9">Level1Group8!$E$112</definedName>
    <definedName name="ResourceSpaceSubtotal" localSheetId="10">Level1Group9!$E$112</definedName>
    <definedName name="ResourceSpaceSubtotal" localSheetId="1">Level1SharedSpace!$E$112</definedName>
    <definedName name="ResourceSpaceSubtotal" localSheetId="17">'Level1Summary(Level2)'!$E$112</definedName>
    <definedName name="ResourceSpaceSubtotal">#REF!</definedName>
    <definedName name="RUFactor" localSheetId="2">Level1Group1!$E$13</definedName>
    <definedName name="RUFactor" localSheetId="11">Level1Group10!$E$13</definedName>
    <definedName name="RUFactor" localSheetId="12">Level1Group11!$E$13</definedName>
    <definedName name="RUFactor" localSheetId="13">Level1Group12!$E$13</definedName>
    <definedName name="RUFactor" localSheetId="14">Level1Group13!$E$13</definedName>
    <definedName name="RUFactor" localSheetId="15">Level1Group14!$E$13</definedName>
    <definedName name="RUFactor" localSheetId="16">Level1Group15!$E$13</definedName>
    <definedName name="RUFactor" localSheetId="3">Level1Group2!$E$13</definedName>
    <definedName name="RUFactor" localSheetId="4">Level1Group3!$E$13</definedName>
    <definedName name="RUFactor" localSheetId="5">Level1Group4!$E$13</definedName>
    <definedName name="RUFactor" localSheetId="6">Level1Group5!$E$13</definedName>
    <definedName name="RUFactor" localSheetId="7">Level1Group6!$E$13</definedName>
    <definedName name="RUFactor" localSheetId="8">Level1Group7!$E$13</definedName>
    <definedName name="RUFactor" localSheetId="9">Level1Group8!$E$13</definedName>
    <definedName name="RUFactor" localSheetId="10">Level1Group9!$E$13</definedName>
    <definedName name="RUFactor" localSheetId="1">Level1SharedSpace!$E$13</definedName>
    <definedName name="RUFactor" localSheetId="17">'Level1Summary(Level2)'!$E$13</definedName>
    <definedName name="RUFactor">#REF!</definedName>
    <definedName name="SpecialSpaceSubtotal" localSheetId="0">#REF!</definedName>
    <definedName name="SpecialSpaceSubtotal" localSheetId="2">Level1Group1!$E$136</definedName>
    <definedName name="SpecialSpaceSubtotal" localSheetId="11">Level1Group10!$E$136</definedName>
    <definedName name="SpecialSpaceSubtotal" localSheetId="12">Level1Group11!$E$136</definedName>
    <definedName name="SpecialSpaceSubtotal" localSheetId="13">Level1Group12!$E$136</definedName>
    <definedName name="SpecialSpaceSubtotal" localSheetId="14">Level1Group13!$E$136</definedName>
    <definedName name="SpecialSpaceSubtotal" localSheetId="15">Level1Group14!$E$136</definedName>
    <definedName name="SpecialSpaceSubtotal" localSheetId="16">Level1Group15!$E$136</definedName>
    <definedName name="SpecialSpaceSubtotal" localSheetId="3">Level1Group2!$E$136</definedName>
    <definedName name="SpecialSpaceSubtotal" localSheetId="4">Level1Group3!$E$136</definedName>
    <definedName name="SpecialSpaceSubtotal" localSheetId="5">Level1Group4!$E$136</definedName>
    <definedName name="SpecialSpaceSubtotal" localSheetId="6">Level1Group5!$E$136</definedName>
    <definedName name="SpecialSpaceSubtotal" localSheetId="7">Level1Group6!$E$136</definedName>
    <definedName name="SpecialSpaceSubtotal" localSheetId="8">Level1Group7!$E$136</definedName>
    <definedName name="SpecialSpaceSubtotal" localSheetId="9">Level1Group8!$E$136</definedName>
    <definedName name="SpecialSpaceSubtotal" localSheetId="10">Level1Group9!$E$136</definedName>
    <definedName name="SpecialSpaceSubtotal" localSheetId="1">Level1SharedSpace!$E$136</definedName>
    <definedName name="SpecialSpaceSubtotal" localSheetId="17">'Level1Summary(Level2)'!$E$136</definedName>
    <definedName name="SpecialSpaceSubtotal">#REF!</definedName>
    <definedName name="SpecialSupportSpace" localSheetId="2">Level1Group1!$E$8</definedName>
    <definedName name="SpecialSupportSpace" localSheetId="11">Level1Group10!$E$8</definedName>
    <definedName name="SpecialSupportSpace" localSheetId="12">Level1Group11!$E$8</definedName>
    <definedName name="SpecialSupportSpace" localSheetId="13">Level1Group12!$E$8</definedName>
    <definedName name="SpecialSupportSpace" localSheetId="14">Level1Group13!$E$8</definedName>
    <definedName name="SpecialSupportSpace" localSheetId="15">Level1Group14!$E$8</definedName>
    <definedName name="SpecialSupportSpace" localSheetId="16">Level1Group15!$E$8</definedName>
    <definedName name="SpecialSupportSpace" localSheetId="3">Level1Group2!$E$8</definedName>
    <definedName name="SpecialSupportSpace" localSheetId="4">Level1Group3!$E$8</definedName>
    <definedName name="SpecialSupportSpace" localSheetId="5">Level1Group4!$E$8</definedName>
    <definedName name="SpecialSupportSpace" localSheetId="6">Level1Group5!$E$8</definedName>
    <definedName name="SpecialSupportSpace" localSheetId="7">Level1Group6!$E$8</definedName>
    <definedName name="SpecialSupportSpace" localSheetId="8">Level1Group7!$E$8</definedName>
    <definedName name="SpecialSupportSpace" localSheetId="9">Level1Group8!$E$8</definedName>
    <definedName name="SpecialSupportSpace" localSheetId="10">Level1Group9!$E$8</definedName>
    <definedName name="SpecialSupportSpace" localSheetId="1">Level1SharedSpace!$E$8</definedName>
    <definedName name="SpecialSupportSpace" localSheetId="17">'Level1Summary(Level2)'!$E$8</definedName>
    <definedName name="SpecialSupportSpace">#REF!</definedName>
    <definedName name="StandardSupportSpace" localSheetId="2">Level1Group1!$E$7</definedName>
    <definedName name="StandardSupportSpace" localSheetId="11">Level1Group10!$E$7</definedName>
    <definedName name="StandardSupportSpace" localSheetId="12">Level1Group11!$E$7</definedName>
    <definedName name="StandardSupportSpace" localSheetId="13">Level1Group12!$E$7</definedName>
    <definedName name="StandardSupportSpace" localSheetId="14">Level1Group13!$E$7</definedName>
    <definedName name="StandardSupportSpace" localSheetId="15">Level1Group14!$E$7</definedName>
    <definedName name="StandardSupportSpace" localSheetId="16">Level1Group15!$E$7</definedName>
    <definedName name="StandardSupportSpace" localSheetId="3">Level1Group2!$E$7</definedName>
    <definedName name="StandardSupportSpace" localSheetId="4">Level1Group3!$E$7</definedName>
    <definedName name="StandardSupportSpace" localSheetId="5">Level1Group4!$E$7</definedName>
    <definedName name="StandardSupportSpace" localSheetId="6">Level1Group5!$E$7</definedName>
    <definedName name="StandardSupportSpace" localSheetId="7">Level1Group6!$E$7</definedName>
    <definedName name="StandardSupportSpace" localSheetId="8">Level1Group7!$E$7</definedName>
    <definedName name="StandardSupportSpace" localSheetId="9">Level1Group8!$E$7</definedName>
    <definedName name="StandardSupportSpace" localSheetId="10">Level1Group9!$E$7</definedName>
    <definedName name="StandardSupportSpace" localSheetId="1">Level1SharedSpace!$E$7</definedName>
    <definedName name="StandardSupportSpace" localSheetId="17">'Level1Summary(Level2)'!$E$7</definedName>
    <definedName name="StandardSupportSpace">#REF!</definedName>
    <definedName name="TotalNetArea" localSheetId="0">#REF!</definedName>
    <definedName name="TotalNetArea" localSheetId="2">Level1Group1!$E$9</definedName>
    <definedName name="TotalNetArea" localSheetId="11">Level1Group10!$E$9</definedName>
    <definedName name="TotalNetArea" localSheetId="12">Level1Group11!$E$9</definedName>
    <definedName name="TotalNetArea" localSheetId="13">Level1Group12!$E$9</definedName>
    <definedName name="TotalNetArea" localSheetId="14">Level1Group13!$E$9</definedName>
    <definedName name="TotalNetArea" localSheetId="15">Level1Group14!$E$9</definedName>
    <definedName name="TotalNetArea" localSheetId="16">Level1Group15!$E$9</definedName>
    <definedName name="TotalNetArea" localSheetId="3">Level1Group2!$E$9</definedName>
    <definedName name="TotalNetArea" localSheetId="4">Level1Group3!$E$9</definedName>
    <definedName name="TotalNetArea" localSheetId="5">Level1Group4!$E$9</definedName>
    <definedName name="TotalNetArea" localSheetId="6">Level1Group5!$E$9</definedName>
    <definedName name="TotalNetArea" localSheetId="7">Level1Group6!$E$9</definedName>
    <definedName name="TotalNetArea" localSheetId="8">Level1Group7!$E$9</definedName>
    <definedName name="TotalNetArea" localSheetId="9">Level1Group8!$E$9</definedName>
    <definedName name="TotalNetArea" localSheetId="10">Level1Group9!$E$9</definedName>
    <definedName name="TotalNetArea" localSheetId="1">Level1SharedSpace!$E$9</definedName>
    <definedName name="TotalNetArea" localSheetId="17">'Level1Summary(Level2)'!$E$9</definedName>
    <definedName name="TotalNetArea">#REF!</definedName>
    <definedName name="TotalOccupants" localSheetId="2">Level1Group1!$E$34</definedName>
    <definedName name="TotalOccupants" localSheetId="11">Level1Group10!$E$34</definedName>
    <definedName name="TotalOccupants" localSheetId="12">Level1Group11!$E$34</definedName>
    <definedName name="TotalOccupants" localSheetId="13">Level1Group12!$E$34</definedName>
    <definedName name="TotalOccupants" localSheetId="14">Level1Group13!$E$34</definedName>
    <definedName name="TotalOccupants" localSheetId="15">Level1Group14!$E$34</definedName>
    <definedName name="TotalOccupants" localSheetId="16">Level1Group15!$E$34</definedName>
    <definedName name="TotalOccupants" localSheetId="3">Level1Group2!$E$34</definedName>
    <definedName name="TotalOccupants" localSheetId="4">Level1Group3!$E$34</definedName>
    <definedName name="TotalOccupants" localSheetId="5">Level1Group4!$E$34</definedName>
    <definedName name="TotalOccupants" localSheetId="6">Level1Group5!$E$34</definedName>
    <definedName name="TotalOccupants" localSheetId="7">Level1Group6!$E$34</definedName>
    <definedName name="TotalOccupants" localSheetId="8">Level1Group7!$E$34</definedName>
    <definedName name="TotalOccupants" localSheetId="9">Level1Group8!$E$34</definedName>
    <definedName name="TotalOccupants" localSheetId="10">Level1Group9!$E$34</definedName>
    <definedName name="TotalOccupants" localSheetId="1">Level1SharedSpace!$E$34</definedName>
    <definedName name="TotalOccupants" localSheetId="17">'Level1Summary(Level2)'!$E$34</definedName>
    <definedName name="TotalOccupants">#REF!</definedName>
    <definedName name="TotalRentableArea" localSheetId="2">Level1Group1!$D$14</definedName>
    <definedName name="TotalRentableArea" localSheetId="11">Level1Group10!$D$14</definedName>
    <definedName name="TotalRentableArea" localSheetId="12">Level1Group11!$D$14</definedName>
    <definedName name="TotalRentableArea" localSheetId="13">Level1Group12!$D$14</definedName>
    <definedName name="TotalRentableArea" localSheetId="14">Level1Group13!$D$14</definedName>
    <definedName name="TotalRentableArea" localSheetId="15">Level1Group14!$D$14</definedName>
    <definedName name="TotalRentableArea" localSheetId="16">Level1Group15!$D$14</definedName>
    <definedName name="TotalRentableArea" localSheetId="3">Level1Group2!$D$14</definedName>
    <definedName name="TotalRentableArea" localSheetId="4">Level1Group3!$D$14</definedName>
    <definedName name="TotalRentableArea" localSheetId="5">Level1Group4!$D$14</definedName>
    <definedName name="TotalRentableArea" localSheetId="6">Level1Group5!$D$14</definedName>
    <definedName name="TotalRentableArea" localSheetId="7">Level1Group6!$D$14</definedName>
    <definedName name="TotalRentableArea" localSheetId="8">Level1Group7!$D$14</definedName>
    <definedName name="TotalRentableArea" localSheetId="9">Level1Group8!$D$14</definedName>
    <definedName name="TotalRentableArea" localSheetId="10">Level1Group9!$D$14</definedName>
    <definedName name="TotalRentableArea" localSheetId="1">Level1SharedSpace!$D$14</definedName>
    <definedName name="TotalRentableArea" localSheetId="17">'Level1Summary(Level2)'!$D$14</definedName>
    <definedName name="TotalRentableArea">#REF!</definedName>
    <definedName name="TotalUsableArea" localSheetId="2">Level1Group1!$D$12</definedName>
    <definedName name="TotalUsableArea" localSheetId="11">Level1Group10!$D$12</definedName>
    <definedName name="TotalUsableArea" localSheetId="12">Level1Group11!$D$12</definedName>
    <definedName name="TotalUsableArea" localSheetId="13">Level1Group12!$D$12</definedName>
    <definedName name="TotalUsableArea" localSheetId="14">Level1Group13!$D$12</definedName>
    <definedName name="TotalUsableArea" localSheetId="15">Level1Group14!$D$12</definedName>
    <definedName name="TotalUsableArea" localSheetId="16">Level1Group15!$D$12</definedName>
    <definedName name="TotalUsableArea" localSheetId="3">Level1Group2!$D$12</definedName>
    <definedName name="TotalUsableArea" localSheetId="4">Level1Group3!$D$12</definedName>
    <definedName name="TotalUsableArea" localSheetId="5">Level1Group4!$D$12</definedName>
    <definedName name="TotalUsableArea" localSheetId="6">Level1Group5!$D$12</definedName>
    <definedName name="TotalUsableArea" localSheetId="7">Level1Group6!$D$12</definedName>
    <definedName name="TotalUsableArea" localSheetId="8">Level1Group7!$D$12</definedName>
    <definedName name="TotalUsableArea" localSheetId="9">Level1Group8!$D$12</definedName>
    <definedName name="TotalUsableArea" localSheetId="10">Level1Group9!$D$12</definedName>
    <definedName name="TotalUsableArea" localSheetId="1">Level1SharedSpace!$D$12</definedName>
    <definedName name="TotalUsableArea" localSheetId="17">'Level1Summary(Level2)'!$D$12</definedName>
    <definedName name="UtilizationRate" localSheetId="2">Level1Group1!$D$42</definedName>
    <definedName name="UtilizationRate" localSheetId="11">Level1Group10!$D$42</definedName>
    <definedName name="UtilizationRate" localSheetId="12">Level1Group11!$D$42</definedName>
    <definedName name="UtilizationRate" localSheetId="13">Level1Group12!$D$42</definedName>
    <definedName name="UtilizationRate" localSheetId="14">Level1Group13!$D$42</definedName>
    <definedName name="UtilizationRate" localSheetId="15">Level1Group14!$D$42</definedName>
    <definedName name="UtilizationRate" localSheetId="16">Level1Group15!$D$42</definedName>
    <definedName name="UtilizationRate" localSheetId="3">Level1Group2!$D$42</definedName>
    <definedName name="UtilizationRate" localSheetId="4">Level1Group3!$D$42</definedName>
    <definedName name="UtilizationRate" localSheetId="5">Level1Group4!$D$42</definedName>
    <definedName name="UtilizationRate" localSheetId="6">Level1Group5!$D$42</definedName>
    <definedName name="UtilizationRate" localSheetId="7">Level1Group6!$D$42</definedName>
    <definedName name="UtilizationRate" localSheetId="8">Level1Group7!$D$42</definedName>
    <definedName name="UtilizationRate" localSheetId="9">Level1Group8!$D$42</definedName>
    <definedName name="UtilizationRate" localSheetId="10">Level1Group9!$D$42</definedName>
    <definedName name="UtilizationRate" localSheetId="1">Level1SharedSpace!$D$42</definedName>
    <definedName name="UtilizationRate" localSheetId="17">'Level1Summary(Level2)'!$D$42</definedName>
    <definedName name="UtilizationRate">#REF!</definedName>
    <definedName name="WorkstationSubtotal" localSheetId="0">#REF!</definedName>
    <definedName name="WorkstationSubtotal" localSheetId="2">Level1Group1!$E$68</definedName>
    <definedName name="WorkstationSubtotal" localSheetId="11">Level1Group10!$E$68</definedName>
    <definedName name="WorkstationSubtotal" localSheetId="12">Level1Group11!$E$68</definedName>
    <definedName name="WorkstationSubtotal" localSheetId="13">Level1Group12!$E$68</definedName>
    <definedName name="WorkstationSubtotal" localSheetId="14">Level1Group13!$E$68</definedName>
    <definedName name="WorkstationSubtotal" localSheetId="15">Level1Group14!$E$68</definedName>
    <definedName name="WorkstationSubtotal" localSheetId="16">Level1Group15!$E$68</definedName>
    <definedName name="WorkstationSubtotal" localSheetId="3">Level1Group2!$E$68</definedName>
    <definedName name="WorkstationSubtotal" localSheetId="4">Level1Group3!$E$68</definedName>
    <definedName name="WorkstationSubtotal" localSheetId="5">Level1Group4!$E$68</definedName>
    <definedName name="WorkstationSubtotal" localSheetId="6">Level1Group5!$E$68</definedName>
    <definedName name="WorkstationSubtotal" localSheetId="7">Level1Group6!$E$68</definedName>
    <definedName name="WorkstationSubtotal" localSheetId="8">Level1Group7!$E$68</definedName>
    <definedName name="WorkstationSubtotal" localSheetId="9">Level1Group8!$E$68</definedName>
    <definedName name="WorkstationSubtotal" localSheetId="10">Level1Group9!$E$68</definedName>
    <definedName name="WorkstationSubtotal" localSheetId="1">Level1SharedSpace!$E$68</definedName>
    <definedName name="WorkstationSubtotal" localSheetId="17">'Level1Summary(Level2)'!$E$68</definedName>
    <definedName name="WorkstationSubtotal">#REF!</definedName>
  </definedNames>
  <calcPr calcId="145621"/>
</workbook>
</file>

<file path=xl/calcChain.xml><?xml version="1.0" encoding="utf-8"?>
<calcChain xmlns="http://schemas.openxmlformats.org/spreadsheetml/2006/main">
  <c r="E39" i="90" l="1"/>
  <c r="E39" i="89"/>
  <c r="E39" i="88"/>
  <c r="E39" i="87"/>
  <c r="E39" i="86"/>
  <c r="E39" i="85"/>
  <c r="E39" i="84"/>
  <c r="E39" i="83"/>
  <c r="E39" i="82"/>
  <c r="E39" i="81"/>
  <c r="E39" i="80"/>
  <c r="E39" i="79"/>
  <c r="E39" i="78"/>
  <c r="E39" i="77"/>
  <c r="E39" i="76"/>
  <c r="I38" i="58" l="1"/>
  <c r="I173" i="73" l="1"/>
  <c r="H173" i="73"/>
  <c r="G173" i="73"/>
  <c r="E173" i="73"/>
  <c r="D173" i="73"/>
  <c r="C173" i="73"/>
  <c r="I172" i="73"/>
  <c r="H172" i="73"/>
  <c r="G172" i="73"/>
  <c r="E172" i="73"/>
  <c r="D172" i="73"/>
  <c r="C172" i="73"/>
  <c r="I171" i="73"/>
  <c r="H171" i="73"/>
  <c r="G171" i="73"/>
  <c r="E171" i="73"/>
  <c r="D171" i="73"/>
  <c r="C171" i="73"/>
  <c r="I170" i="73"/>
  <c r="H170" i="73"/>
  <c r="G170" i="73"/>
  <c r="E170" i="73"/>
  <c r="D170" i="73"/>
  <c r="C170" i="73"/>
  <c r="I168" i="73"/>
  <c r="H168" i="73"/>
  <c r="G168" i="73"/>
  <c r="E168" i="73"/>
  <c r="D168" i="73"/>
  <c r="C168" i="73"/>
  <c r="I167" i="73"/>
  <c r="H167" i="73"/>
  <c r="G167" i="73"/>
  <c r="E167" i="73"/>
  <c r="D167" i="73"/>
  <c r="C167" i="73"/>
  <c r="I166" i="73"/>
  <c r="H166" i="73"/>
  <c r="G166" i="73"/>
  <c r="E166" i="73"/>
  <c r="D166" i="73"/>
  <c r="C166" i="73"/>
  <c r="I164" i="73"/>
  <c r="H164" i="73"/>
  <c r="G164" i="73"/>
  <c r="E164" i="73"/>
  <c r="D164" i="73"/>
  <c r="C164" i="73"/>
  <c r="I159" i="73"/>
  <c r="I158" i="73"/>
  <c r="I157" i="73"/>
  <c r="H159" i="73"/>
  <c r="H158" i="73"/>
  <c r="H157" i="73"/>
  <c r="E159" i="73"/>
  <c r="E158" i="73"/>
  <c r="E157" i="73"/>
  <c r="D159" i="73"/>
  <c r="D158" i="73"/>
  <c r="D157" i="73"/>
  <c r="I158" i="76"/>
  <c r="E158" i="76"/>
  <c r="I158" i="77"/>
  <c r="E158" i="77"/>
  <c r="I158" i="78"/>
  <c r="E158" i="78"/>
  <c r="I158" i="79"/>
  <c r="E158" i="79"/>
  <c r="I158" i="80"/>
  <c r="E158" i="80"/>
  <c r="I158" i="81"/>
  <c r="E158" i="81"/>
  <c r="I158" i="82"/>
  <c r="E158" i="82"/>
  <c r="I158" i="83"/>
  <c r="E158" i="83"/>
  <c r="I158" i="84"/>
  <c r="E158" i="84"/>
  <c r="I158" i="85"/>
  <c r="E158" i="85"/>
  <c r="I158" i="86"/>
  <c r="E158" i="86"/>
  <c r="I158" i="87"/>
  <c r="E158" i="87"/>
  <c r="I158" i="88"/>
  <c r="E158" i="88"/>
  <c r="I158" i="89"/>
  <c r="E158" i="89"/>
  <c r="I158" i="90"/>
  <c r="E158" i="90"/>
  <c r="I158" i="58"/>
  <c r="E158" i="58"/>
  <c r="I151" i="73"/>
  <c r="I149" i="73"/>
  <c r="H151" i="73"/>
  <c r="H150" i="73"/>
  <c r="H149" i="73"/>
  <c r="D151" i="73"/>
  <c r="D150" i="73"/>
  <c r="D149" i="73"/>
  <c r="I148" i="73"/>
  <c r="H148" i="73"/>
  <c r="E148" i="73"/>
  <c r="D148" i="73"/>
  <c r="I147" i="73"/>
  <c r="H147" i="73"/>
  <c r="E147" i="73"/>
  <c r="D147" i="73"/>
  <c r="I146" i="76"/>
  <c r="E146" i="76"/>
  <c r="I146" i="77"/>
  <c r="E146" i="77"/>
  <c r="I146" i="78"/>
  <c r="E146" i="78"/>
  <c r="I146" i="79"/>
  <c r="E146" i="79"/>
  <c r="I146" i="80"/>
  <c r="E146" i="80"/>
  <c r="I146" i="81"/>
  <c r="E146" i="81"/>
  <c r="I146" i="82"/>
  <c r="E146" i="82"/>
  <c r="I146" i="83"/>
  <c r="E146" i="83"/>
  <c r="I146" i="84"/>
  <c r="E146" i="84"/>
  <c r="I146" i="85"/>
  <c r="E146" i="85"/>
  <c r="I146" i="86"/>
  <c r="E146" i="86"/>
  <c r="I146" i="87"/>
  <c r="E146" i="87"/>
  <c r="I146" i="88"/>
  <c r="E146" i="88"/>
  <c r="I146" i="89"/>
  <c r="E146" i="89"/>
  <c r="I146" i="90"/>
  <c r="E146" i="90"/>
  <c r="H146" i="73"/>
  <c r="D146" i="73"/>
  <c r="I146" i="58"/>
  <c r="E146" i="58"/>
  <c r="I147" i="76"/>
  <c r="E147" i="76"/>
  <c r="I147" i="77"/>
  <c r="E147" i="77"/>
  <c r="I147" i="78"/>
  <c r="E147" i="78"/>
  <c r="I147" i="79"/>
  <c r="E147" i="79"/>
  <c r="I147" i="80"/>
  <c r="E147" i="80"/>
  <c r="I147" i="81"/>
  <c r="E147" i="81"/>
  <c r="I147" i="82"/>
  <c r="E147" i="82"/>
  <c r="I147" i="83"/>
  <c r="E147" i="83"/>
  <c r="I147" i="84"/>
  <c r="E147" i="84"/>
  <c r="I147" i="85"/>
  <c r="E147" i="85"/>
  <c r="I147" i="86"/>
  <c r="E147" i="86"/>
  <c r="I147" i="87"/>
  <c r="E147" i="87"/>
  <c r="I147" i="88"/>
  <c r="E147" i="88"/>
  <c r="I147" i="89"/>
  <c r="E147" i="89"/>
  <c r="I147" i="90"/>
  <c r="E147" i="90"/>
  <c r="I147" i="58"/>
  <c r="E147" i="58"/>
  <c r="I148" i="76"/>
  <c r="E148" i="76"/>
  <c r="I148" i="77"/>
  <c r="E148" i="77"/>
  <c r="I148" i="78"/>
  <c r="E148" i="78"/>
  <c r="I148" i="79"/>
  <c r="E148" i="79"/>
  <c r="I148" i="80"/>
  <c r="E148" i="80"/>
  <c r="I148" i="81"/>
  <c r="E148" i="81"/>
  <c r="I148" i="82"/>
  <c r="E148" i="82"/>
  <c r="I148" i="83"/>
  <c r="E148" i="83"/>
  <c r="I148" i="84"/>
  <c r="E148" i="84"/>
  <c r="I148" i="85"/>
  <c r="E148" i="85"/>
  <c r="I148" i="86"/>
  <c r="E148" i="86"/>
  <c r="I148" i="87"/>
  <c r="E148" i="87"/>
  <c r="I148" i="88"/>
  <c r="E148" i="88"/>
  <c r="I148" i="89"/>
  <c r="E148" i="89"/>
  <c r="I148" i="90"/>
  <c r="E148" i="90"/>
  <c r="I148" i="58"/>
  <c r="E148" i="58"/>
  <c r="I145" i="76"/>
  <c r="E145" i="76"/>
  <c r="I145" i="77"/>
  <c r="E145" i="77"/>
  <c r="I145" i="78"/>
  <c r="E145" i="78"/>
  <c r="I145" i="79"/>
  <c r="E145" i="79"/>
  <c r="I145" i="80"/>
  <c r="E145" i="80"/>
  <c r="I145" i="81"/>
  <c r="E145" i="81"/>
  <c r="I145" i="82"/>
  <c r="E145" i="82"/>
  <c r="I145" i="83"/>
  <c r="E145" i="83"/>
  <c r="I145" i="84"/>
  <c r="E145" i="84"/>
  <c r="I145" i="85"/>
  <c r="E145" i="85"/>
  <c r="I145" i="86"/>
  <c r="E145" i="86"/>
  <c r="I145" i="87"/>
  <c r="E145" i="87"/>
  <c r="I145" i="88"/>
  <c r="E145" i="88"/>
  <c r="I145" i="89"/>
  <c r="E145" i="89"/>
  <c r="I145" i="90"/>
  <c r="E145" i="90"/>
  <c r="H145" i="73"/>
  <c r="D145" i="73"/>
  <c r="I145" i="58"/>
  <c r="E145" i="58"/>
  <c r="E146" i="73" l="1"/>
  <c r="I146" i="73"/>
  <c r="E145" i="73"/>
  <c r="I145" i="73"/>
  <c r="D49" i="73"/>
  <c r="D141" i="73"/>
  <c r="H144" i="73" l="1"/>
  <c r="H143" i="73"/>
  <c r="H142" i="73"/>
  <c r="H141" i="73"/>
  <c r="D144" i="73"/>
  <c r="D143" i="73"/>
  <c r="D142" i="73"/>
  <c r="H135" i="73"/>
  <c r="H134" i="73"/>
  <c r="H133" i="73"/>
  <c r="H131" i="73"/>
  <c r="H130" i="73"/>
  <c r="H129" i="73"/>
  <c r="H127" i="73"/>
  <c r="H125" i="73"/>
  <c r="H124" i="73"/>
  <c r="H123" i="73"/>
  <c r="H121" i="73"/>
  <c r="H119" i="73"/>
  <c r="H118" i="73"/>
  <c r="D135" i="73"/>
  <c r="D134" i="73"/>
  <c r="D133" i="73"/>
  <c r="D131" i="73"/>
  <c r="D130" i="73"/>
  <c r="D129" i="73"/>
  <c r="D127" i="73"/>
  <c r="D125" i="73"/>
  <c r="D124" i="73"/>
  <c r="D123" i="73"/>
  <c r="D121" i="73"/>
  <c r="D119" i="73"/>
  <c r="D118" i="73"/>
  <c r="H111" i="73"/>
  <c r="H110" i="73"/>
  <c r="H109" i="73"/>
  <c r="H107" i="73"/>
  <c r="H105" i="73"/>
  <c r="H104" i="73"/>
  <c r="H102" i="73"/>
  <c r="H101" i="73"/>
  <c r="H100" i="73"/>
  <c r="H98" i="73"/>
  <c r="H97" i="73"/>
  <c r="H95" i="73"/>
  <c r="H94" i="73"/>
  <c r="H93" i="73"/>
  <c r="H92" i="73"/>
  <c r="H91" i="73"/>
  <c r="D111" i="73"/>
  <c r="D110" i="73"/>
  <c r="D109" i="73"/>
  <c r="D107" i="73"/>
  <c r="D105" i="73"/>
  <c r="D104" i="73"/>
  <c r="D102" i="73"/>
  <c r="D101" i="73"/>
  <c r="D100" i="73"/>
  <c r="D98" i="73"/>
  <c r="D97" i="73"/>
  <c r="D95" i="73"/>
  <c r="D94" i="73"/>
  <c r="D93" i="73"/>
  <c r="D92" i="73"/>
  <c r="D91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D85" i="73"/>
  <c r="D84" i="73"/>
  <c r="D83" i="73"/>
  <c r="D82" i="73"/>
  <c r="D81" i="73"/>
  <c r="D80" i="73"/>
  <c r="D79" i="73"/>
  <c r="D78" i="73"/>
  <c r="D77" i="73"/>
  <c r="D76" i="73"/>
  <c r="D75" i="73"/>
  <c r="D74" i="73"/>
  <c r="D73" i="73"/>
  <c r="H67" i="73"/>
  <c r="H66" i="73"/>
  <c r="H65" i="73"/>
  <c r="H64" i="73"/>
  <c r="H63" i="73"/>
  <c r="H62" i="73"/>
  <c r="H61" i="73"/>
  <c r="H60" i="73"/>
  <c r="D67" i="73"/>
  <c r="D66" i="73"/>
  <c r="D65" i="73"/>
  <c r="D64" i="73"/>
  <c r="D63" i="73"/>
  <c r="D62" i="73"/>
  <c r="D61" i="73"/>
  <c r="D60" i="73"/>
  <c r="H55" i="73"/>
  <c r="H54" i="73"/>
  <c r="H53" i="73"/>
  <c r="H52" i="73"/>
  <c r="H51" i="73"/>
  <c r="H50" i="73"/>
  <c r="H49" i="73"/>
  <c r="D55" i="73"/>
  <c r="D54" i="73"/>
  <c r="D53" i="73"/>
  <c r="I64" i="58"/>
  <c r="E64" i="58"/>
  <c r="I64" i="76"/>
  <c r="E64" i="76"/>
  <c r="I64" i="77"/>
  <c r="E64" i="77"/>
  <c r="I64" i="78"/>
  <c r="E64" i="78"/>
  <c r="I64" i="79"/>
  <c r="E64" i="79"/>
  <c r="I64" i="80"/>
  <c r="E64" i="80"/>
  <c r="I64" i="81"/>
  <c r="E64" i="81"/>
  <c r="I64" i="82"/>
  <c r="E64" i="82"/>
  <c r="I64" i="83"/>
  <c r="E64" i="83"/>
  <c r="I64" i="84"/>
  <c r="E64" i="84"/>
  <c r="I64" i="85"/>
  <c r="E64" i="85"/>
  <c r="I64" i="86"/>
  <c r="E64" i="86"/>
  <c r="I64" i="87"/>
  <c r="E64" i="87"/>
  <c r="I64" i="88"/>
  <c r="E64" i="88"/>
  <c r="I64" i="89"/>
  <c r="E64" i="89"/>
  <c r="I64" i="90"/>
  <c r="E64" i="90"/>
  <c r="I52" i="58"/>
  <c r="E52" i="58"/>
  <c r="I52" i="76"/>
  <c r="E52" i="76"/>
  <c r="I52" i="77"/>
  <c r="E52" i="77"/>
  <c r="I52" i="78"/>
  <c r="E52" i="78"/>
  <c r="I52" i="79"/>
  <c r="E52" i="79"/>
  <c r="I52" i="80"/>
  <c r="E52" i="80"/>
  <c r="I52" i="81"/>
  <c r="E52" i="81"/>
  <c r="I52" i="82"/>
  <c r="E52" i="82"/>
  <c r="I52" i="83"/>
  <c r="E52" i="83"/>
  <c r="I52" i="84"/>
  <c r="E52" i="84"/>
  <c r="I52" i="85"/>
  <c r="E52" i="85"/>
  <c r="I52" i="86"/>
  <c r="E52" i="86"/>
  <c r="I52" i="87"/>
  <c r="E52" i="87"/>
  <c r="I52" i="88"/>
  <c r="E52" i="88"/>
  <c r="I52" i="89"/>
  <c r="E52" i="89"/>
  <c r="I52" i="90"/>
  <c r="E52" i="90"/>
  <c r="D52" i="73"/>
  <c r="I64" i="73" l="1"/>
  <c r="E52" i="73"/>
  <c r="E64" i="73"/>
  <c r="I52" i="73"/>
  <c r="I16" i="73"/>
  <c r="A19" i="75" l="1"/>
  <c r="A18" i="75"/>
  <c r="A17" i="75"/>
  <c r="A16" i="75"/>
  <c r="A15" i="75"/>
  <c r="A14" i="75"/>
  <c r="A13" i="75"/>
  <c r="A12" i="75"/>
  <c r="A11" i="75"/>
  <c r="A10" i="75"/>
  <c r="A9" i="75"/>
  <c r="A8" i="75"/>
  <c r="A7" i="75"/>
  <c r="A6" i="75"/>
  <c r="A5" i="75"/>
  <c r="D51" i="73" l="1"/>
  <c r="D50" i="73"/>
  <c r="I174" i="90"/>
  <c r="H174" i="90"/>
  <c r="G174" i="90"/>
  <c r="E174" i="90"/>
  <c r="D174" i="90"/>
  <c r="C174" i="90"/>
  <c r="H160" i="90"/>
  <c r="D160" i="90"/>
  <c r="I159" i="90"/>
  <c r="E159" i="90"/>
  <c r="I157" i="90"/>
  <c r="E157" i="90"/>
  <c r="G154" i="90"/>
  <c r="C154" i="90"/>
  <c r="H152" i="90"/>
  <c r="D152" i="90"/>
  <c r="I151" i="90"/>
  <c r="E151" i="90"/>
  <c r="I150" i="90"/>
  <c r="E150" i="90"/>
  <c r="I149" i="90"/>
  <c r="E149" i="90"/>
  <c r="I144" i="90"/>
  <c r="E144" i="90"/>
  <c r="I143" i="90"/>
  <c r="E143" i="90"/>
  <c r="I142" i="90"/>
  <c r="E142" i="90"/>
  <c r="I141" i="90"/>
  <c r="E141" i="90"/>
  <c r="H136" i="90"/>
  <c r="D136" i="90"/>
  <c r="I135" i="90"/>
  <c r="E135" i="90"/>
  <c r="I134" i="90"/>
  <c r="E134" i="90"/>
  <c r="I133" i="90"/>
  <c r="E133" i="90"/>
  <c r="I131" i="90"/>
  <c r="E131" i="90"/>
  <c r="I130" i="90"/>
  <c r="E130" i="90"/>
  <c r="I129" i="90"/>
  <c r="E129" i="90"/>
  <c r="I127" i="90"/>
  <c r="E127" i="90"/>
  <c r="I125" i="90"/>
  <c r="E125" i="90"/>
  <c r="I124" i="90"/>
  <c r="E124" i="90"/>
  <c r="I123" i="90"/>
  <c r="E123" i="90"/>
  <c r="I121" i="90"/>
  <c r="E121" i="90"/>
  <c r="I119" i="90"/>
  <c r="E119" i="90"/>
  <c r="I118" i="90"/>
  <c r="E118" i="90"/>
  <c r="G114" i="90"/>
  <c r="C114" i="90"/>
  <c r="H112" i="90"/>
  <c r="D112" i="90"/>
  <c r="I111" i="90"/>
  <c r="E111" i="90"/>
  <c r="I110" i="90"/>
  <c r="E110" i="90"/>
  <c r="I109" i="90"/>
  <c r="E109" i="90"/>
  <c r="I107" i="90"/>
  <c r="E107" i="90"/>
  <c r="I105" i="90"/>
  <c r="E105" i="90"/>
  <c r="I104" i="90"/>
  <c r="E104" i="90"/>
  <c r="I102" i="90"/>
  <c r="E102" i="90"/>
  <c r="I101" i="90"/>
  <c r="E101" i="90"/>
  <c r="I100" i="90"/>
  <c r="E100" i="90"/>
  <c r="I98" i="90"/>
  <c r="E98" i="90"/>
  <c r="I97" i="90"/>
  <c r="E97" i="90"/>
  <c r="I95" i="90"/>
  <c r="E95" i="90"/>
  <c r="I94" i="90"/>
  <c r="E94" i="90"/>
  <c r="I93" i="90"/>
  <c r="E93" i="90"/>
  <c r="I92" i="90"/>
  <c r="E92" i="90"/>
  <c r="I91" i="90"/>
  <c r="E91" i="90"/>
  <c r="H86" i="90"/>
  <c r="D86" i="90"/>
  <c r="I85" i="90"/>
  <c r="E85" i="90"/>
  <c r="I84" i="90"/>
  <c r="E84" i="90"/>
  <c r="I83" i="90"/>
  <c r="E83" i="90"/>
  <c r="I82" i="90"/>
  <c r="E82" i="90"/>
  <c r="I81" i="90"/>
  <c r="E81" i="90"/>
  <c r="I80" i="90"/>
  <c r="E80" i="90"/>
  <c r="I79" i="90"/>
  <c r="E79" i="90"/>
  <c r="I78" i="90"/>
  <c r="E78" i="90"/>
  <c r="I77" i="90"/>
  <c r="E77" i="90"/>
  <c r="I76" i="90"/>
  <c r="E76" i="90"/>
  <c r="I75" i="90"/>
  <c r="E75" i="90"/>
  <c r="I74" i="90"/>
  <c r="E74" i="90"/>
  <c r="I73" i="90"/>
  <c r="E73" i="90"/>
  <c r="G70" i="90"/>
  <c r="C70" i="90"/>
  <c r="H68" i="90"/>
  <c r="D68" i="90"/>
  <c r="I67" i="90"/>
  <c r="E67" i="90"/>
  <c r="I66" i="90"/>
  <c r="E66" i="90"/>
  <c r="I65" i="90"/>
  <c r="E65" i="90"/>
  <c r="I63" i="90"/>
  <c r="E63" i="90"/>
  <c r="I62" i="90"/>
  <c r="E62" i="90"/>
  <c r="I61" i="90"/>
  <c r="E61" i="90"/>
  <c r="I60" i="90"/>
  <c r="E60" i="90"/>
  <c r="E68" i="90" s="1"/>
  <c r="H56" i="90"/>
  <c r="I34" i="90" s="1"/>
  <c r="C19" i="75" s="1"/>
  <c r="D56" i="90"/>
  <c r="E34" i="90" s="1"/>
  <c r="E41" i="90" s="1"/>
  <c r="I55" i="90"/>
  <c r="E55" i="90"/>
  <c r="I54" i="90"/>
  <c r="E54" i="90"/>
  <c r="I53" i="90"/>
  <c r="E53" i="90"/>
  <c r="I51" i="90"/>
  <c r="E51" i="90"/>
  <c r="I50" i="90"/>
  <c r="E50" i="90"/>
  <c r="I49" i="90"/>
  <c r="E49" i="90"/>
  <c r="G46" i="90"/>
  <c r="C46" i="90"/>
  <c r="I41" i="90"/>
  <c r="A25" i="90"/>
  <c r="A24" i="90"/>
  <c r="E13" i="90"/>
  <c r="D12" i="90" s="1"/>
  <c r="I174" i="89"/>
  <c r="H174" i="89"/>
  <c r="G174" i="89"/>
  <c r="E174" i="89"/>
  <c r="D174" i="89"/>
  <c r="C174" i="89"/>
  <c r="H160" i="89"/>
  <c r="D160" i="89"/>
  <c r="I159" i="89"/>
  <c r="E159" i="89"/>
  <c r="I157" i="89"/>
  <c r="E157" i="89"/>
  <c r="G154" i="89"/>
  <c r="C154" i="89"/>
  <c r="H152" i="89"/>
  <c r="D152" i="89"/>
  <c r="I151" i="89"/>
  <c r="E151" i="89"/>
  <c r="I150" i="89"/>
  <c r="E150" i="89"/>
  <c r="I149" i="89"/>
  <c r="E149" i="89"/>
  <c r="I144" i="89"/>
  <c r="E144" i="89"/>
  <c r="I143" i="89"/>
  <c r="E143" i="89"/>
  <c r="I142" i="89"/>
  <c r="E142" i="89"/>
  <c r="I141" i="89"/>
  <c r="E141" i="89"/>
  <c r="H136" i="89"/>
  <c r="D136" i="89"/>
  <c r="I135" i="89"/>
  <c r="E135" i="89"/>
  <c r="I134" i="89"/>
  <c r="E134" i="89"/>
  <c r="I133" i="89"/>
  <c r="E133" i="89"/>
  <c r="I131" i="89"/>
  <c r="E131" i="89"/>
  <c r="I130" i="89"/>
  <c r="E130" i="89"/>
  <c r="I129" i="89"/>
  <c r="E129" i="89"/>
  <c r="I127" i="89"/>
  <c r="E127" i="89"/>
  <c r="I125" i="89"/>
  <c r="E125" i="89"/>
  <c r="I124" i="89"/>
  <c r="E124" i="89"/>
  <c r="I123" i="89"/>
  <c r="E123" i="89"/>
  <c r="I121" i="89"/>
  <c r="E121" i="89"/>
  <c r="I119" i="89"/>
  <c r="E119" i="89"/>
  <c r="E136" i="89" s="1"/>
  <c r="I118" i="89"/>
  <c r="E118" i="89"/>
  <c r="G114" i="89"/>
  <c r="C114" i="89"/>
  <c r="H112" i="89"/>
  <c r="D112" i="89"/>
  <c r="I111" i="89"/>
  <c r="E111" i="89"/>
  <c r="I110" i="89"/>
  <c r="E110" i="89"/>
  <c r="I109" i="89"/>
  <c r="E109" i="89"/>
  <c r="I107" i="89"/>
  <c r="E107" i="89"/>
  <c r="I105" i="89"/>
  <c r="E105" i="89"/>
  <c r="I104" i="89"/>
  <c r="E104" i="89"/>
  <c r="I102" i="89"/>
  <c r="E102" i="89"/>
  <c r="I101" i="89"/>
  <c r="E101" i="89"/>
  <c r="I100" i="89"/>
  <c r="E100" i="89"/>
  <c r="I98" i="89"/>
  <c r="E98" i="89"/>
  <c r="I97" i="89"/>
  <c r="E97" i="89"/>
  <c r="I95" i="89"/>
  <c r="E95" i="89"/>
  <c r="I94" i="89"/>
  <c r="E94" i="89"/>
  <c r="I93" i="89"/>
  <c r="E93" i="89"/>
  <c r="I92" i="89"/>
  <c r="E92" i="89"/>
  <c r="I91" i="89"/>
  <c r="E91" i="89"/>
  <c r="H86" i="89"/>
  <c r="D86" i="89"/>
  <c r="I85" i="89"/>
  <c r="E85" i="89"/>
  <c r="I84" i="89"/>
  <c r="E84" i="89"/>
  <c r="I83" i="89"/>
  <c r="E83" i="89"/>
  <c r="I82" i="89"/>
  <c r="E82" i="89"/>
  <c r="I81" i="89"/>
  <c r="E81" i="89"/>
  <c r="I80" i="89"/>
  <c r="E80" i="89"/>
  <c r="I79" i="89"/>
  <c r="E79" i="89"/>
  <c r="I78" i="89"/>
  <c r="E78" i="89"/>
  <c r="I77" i="89"/>
  <c r="E77" i="89"/>
  <c r="I76" i="89"/>
  <c r="E76" i="89"/>
  <c r="I75" i="89"/>
  <c r="E75" i="89"/>
  <c r="I74" i="89"/>
  <c r="E74" i="89"/>
  <c r="I73" i="89"/>
  <c r="E73" i="89"/>
  <c r="G70" i="89"/>
  <c r="C70" i="89"/>
  <c r="H68" i="89"/>
  <c r="D68" i="89"/>
  <c r="I67" i="89"/>
  <c r="E67" i="89"/>
  <c r="I66" i="89"/>
  <c r="E66" i="89"/>
  <c r="I65" i="89"/>
  <c r="E65" i="89"/>
  <c r="I63" i="89"/>
  <c r="E63" i="89"/>
  <c r="I62" i="89"/>
  <c r="E62" i="89"/>
  <c r="I61" i="89"/>
  <c r="E61" i="89"/>
  <c r="I60" i="89"/>
  <c r="E60" i="89"/>
  <c r="E68" i="89" s="1"/>
  <c r="H56" i="89"/>
  <c r="I34" i="89" s="1"/>
  <c r="D56" i="89"/>
  <c r="E34" i="89" s="1"/>
  <c r="I55" i="89"/>
  <c r="E55" i="89"/>
  <c r="I54" i="89"/>
  <c r="E54" i="89"/>
  <c r="I53" i="89"/>
  <c r="E53" i="89"/>
  <c r="I51" i="89"/>
  <c r="E51" i="89"/>
  <c r="I50" i="89"/>
  <c r="E50" i="89"/>
  <c r="I49" i="89"/>
  <c r="E49" i="89"/>
  <c r="G46" i="89"/>
  <c r="C46" i="89"/>
  <c r="C18" i="75"/>
  <c r="E41" i="89"/>
  <c r="E13" i="89"/>
  <c r="D12" i="89" s="1"/>
  <c r="I174" i="88"/>
  <c r="H174" i="88"/>
  <c r="G174" i="88"/>
  <c r="E174" i="88"/>
  <c r="D174" i="88"/>
  <c r="C174" i="88"/>
  <c r="H160" i="88"/>
  <c r="D160" i="88"/>
  <c r="I159" i="88"/>
  <c r="I160" i="88" s="1"/>
  <c r="E159" i="88"/>
  <c r="I157" i="88"/>
  <c r="E157" i="88"/>
  <c r="G154" i="88"/>
  <c r="C154" i="88"/>
  <c r="H152" i="88"/>
  <c r="D152" i="88"/>
  <c r="I151" i="88"/>
  <c r="E151" i="88"/>
  <c r="I150" i="88"/>
  <c r="E150" i="88"/>
  <c r="I149" i="88"/>
  <c r="E149" i="88"/>
  <c r="I144" i="88"/>
  <c r="E144" i="88"/>
  <c r="I143" i="88"/>
  <c r="E143" i="88"/>
  <c r="I142" i="88"/>
  <c r="E142" i="88"/>
  <c r="I141" i="88"/>
  <c r="E141" i="88"/>
  <c r="H136" i="88"/>
  <c r="D136" i="88"/>
  <c r="I135" i="88"/>
  <c r="E135" i="88"/>
  <c r="I134" i="88"/>
  <c r="E134" i="88"/>
  <c r="I133" i="88"/>
  <c r="E133" i="88"/>
  <c r="I131" i="88"/>
  <c r="E131" i="88"/>
  <c r="I130" i="88"/>
  <c r="E130" i="88"/>
  <c r="I129" i="88"/>
  <c r="E129" i="88"/>
  <c r="I127" i="88"/>
  <c r="E127" i="88"/>
  <c r="I125" i="88"/>
  <c r="E125" i="88"/>
  <c r="I124" i="88"/>
  <c r="E124" i="88"/>
  <c r="I123" i="88"/>
  <c r="E123" i="88"/>
  <c r="I121" i="88"/>
  <c r="E121" i="88"/>
  <c r="I119" i="88"/>
  <c r="E119" i="88"/>
  <c r="I118" i="88"/>
  <c r="E118" i="88"/>
  <c r="G114" i="88"/>
  <c r="C114" i="88"/>
  <c r="H112" i="88"/>
  <c r="D112" i="88"/>
  <c r="I111" i="88"/>
  <c r="E111" i="88"/>
  <c r="I110" i="88"/>
  <c r="E110" i="88"/>
  <c r="I109" i="88"/>
  <c r="E109" i="88"/>
  <c r="I107" i="88"/>
  <c r="E107" i="88"/>
  <c r="I105" i="88"/>
  <c r="E105" i="88"/>
  <c r="I104" i="88"/>
  <c r="E104" i="88"/>
  <c r="I102" i="88"/>
  <c r="E102" i="88"/>
  <c r="I101" i="88"/>
  <c r="E101" i="88"/>
  <c r="I100" i="88"/>
  <c r="E100" i="88"/>
  <c r="I98" i="88"/>
  <c r="E98" i="88"/>
  <c r="I97" i="88"/>
  <c r="E97" i="88"/>
  <c r="I95" i="88"/>
  <c r="E95" i="88"/>
  <c r="I94" i="88"/>
  <c r="E94" i="88"/>
  <c r="I93" i="88"/>
  <c r="E93" i="88"/>
  <c r="I92" i="88"/>
  <c r="E92" i="88"/>
  <c r="I91" i="88"/>
  <c r="E91" i="88"/>
  <c r="H86" i="88"/>
  <c r="D86" i="88"/>
  <c r="I85" i="88"/>
  <c r="E85" i="88"/>
  <c r="I84" i="88"/>
  <c r="E84" i="88"/>
  <c r="I83" i="88"/>
  <c r="E83" i="88"/>
  <c r="I82" i="88"/>
  <c r="E82" i="88"/>
  <c r="I81" i="88"/>
  <c r="E81" i="88"/>
  <c r="I80" i="88"/>
  <c r="E80" i="88"/>
  <c r="I79" i="88"/>
  <c r="E79" i="88"/>
  <c r="I78" i="88"/>
  <c r="E78" i="88"/>
  <c r="I77" i="88"/>
  <c r="E77" i="88"/>
  <c r="I76" i="88"/>
  <c r="E76" i="88"/>
  <c r="I75" i="88"/>
  <c r="E75" i="88"/>
  <c r="I74" i="88"/>
  <c r="E74" i="88"/>
  <c r="I73" i="88"/>
  <c r="E73" i="88"/>
  <c r="G70" i="88"/>
  <c r="C70" i="88"/>
  <c r="H68" i="88"/>
  <c r="D68" i="88"/>
  <c r="I67" i="88"/>
  <c r="E67" i="88"/>
  <c r="I66" i="88"/>
  <c r="E66" i="88"/>
  <c r="I65" i="88"/>
  <c r="E65" i="88"/>
  <c r="I63" i="88"/>
  <c r="E63" i="88"/>
  <c r="I62" i="88"/>
  <c r="E62" i="88"/>
  <c r="I61" i="88"/>
  <c r="E61" i="88"/>
  <c r="I60" i="88"/>
  <c r="E60" i="88"/>
  <c r="H56" i="88"/>
  <c r="I34" i="88" s="1"/>
  <c r="C17" i="75" s="1"/>
  <c r="D56" i="88"/>
  <c r="I55" i="88"/>
  <c r="E55" i="88"/>
  <c r="I54" i="88"/>
  <c r="E54" i="88"/>
  <c r="I53" i="88"/>
  <c r="E53" i="88"/>
  <c r="I51" i="88"/>
  <c r="E51" i="88"/>
  <c r="I50" i="88"/>
  <c r="E50" i="88"/>
  <c r="I49" i="88"/>
  <c r="I56" i="88" s="1"/>
  <c r="E49" i="88"/>
  <c r="G46" i="88"/>
  <c r="C46" i="88"/>
  <c r="I41" i="88"/>
  <c r="E13" i="88"/>
  <c r="D12" i="88" s="1"/>
  <c r="I174" i="87"/>
  <c r="H174" i="87"/>
  <c r="G174" i="87"/>
  <c r="E174" i="87"/>
  <c r="D174" i="87"/>
  <c r="C174" i="87"/>
  <c r="H160" i="87"/>
  <c r="D160" i="87"/>
  <c r="I159" i="87"/>
  <c r="E159" i="87"/>
  <c r="I157" i="87"/>
  <c r="E157" i="87"/>
  <c r="G154" i="87"/>
  <c r="C154" i="87"/>
  <c r="H152" i="87"/>
  <c r="D152" i="87"/>
  <c r="I151" i="87"/>
  <c r="E151" i="87"/>
  <c r="I150" i="87"/>
  <c r="E150" i="87"/>
  <c r="I149" i="87"/>
  <c r="E149" i="87"/>
  <c r="I144" i="87"/>
  <c r="E144" i="87"/>
  <c r="I143" i="87"/>
  <c r="E143" i="87"/>
  <c r="I142" i="87"/>
  <c r="E142" i="87"/>
  <c r="I141" i="87"/>
  <c r="E141" i="87"/>
  <c r="H136" i="87"/>
  <c r="D136" i="87"/>
  <c r="I135" i="87"/>
  <c r="E135" i="87"/>
  <c r="I134" i="87"/>
  <c r="E134" i="87"/>
  <c r="I133" i="87"/>
  <c r="E133" i="87"/>
  <c r="I131" i="87"/>
  <c r="E131" i="87"/>
  <c r="I130" i="87"/>
  <c r="E130" i="87"/>
  <c r="I129" i="87"/>
  <c r="E129" i="87"/>
  <c r="I127" i="87"/>
  <c r="E127" i="87"/>
  <c r="I125" i="87"/>
  <c r="E125" i="87"/>
  <c r="I124" i="87"/>
  <c r="E124" i="87"/>
  <c r="I123" i="87"/>
  <c r="E123" i="87"/>
  <c r="I121" i="87"/>
  <c r="E121" i="87"/>
  <c r="I119" i="87"/>
  <c r="E119" i="87"/>
  <c r="I118" i="87"/>
  <c r="E118" i="87"/>
  <c r="G114" i="87"/>
  <c r="C114" i="87"/>
  <c r="H112" i="87"/>
  <c r="D112" i="87"/>
  <c r="I111" i="87"/>
  <c r="E111" i="87"/>
  <c r="I110" i="87"/>
  <c r="E110" i="87"/>
  <c r="I109" i="87"/>
  <c r="E109" i="87"/>
  <c r="I107" i="87"/>
  <c r="E107" i="87"/>
  <c r="I105" i="87"/>
  <c r="E105" i="87"/>
  <c r="I104" i="87"/>
  <c r="E104" i="87"/>
  <c r="I102" i="87"/>
  <c r="E102" i="87"/>
  <c r="I101" i="87"/>
  <c r="E101" i="87"/>
  <c r="I100" i="87"/>
  <c r="E100" i="87"/>
  <c r="I98" i="87"/>
  <c r="E98" i="87"/>
  <c r="I97" i="87"/>
  <c r="E97" i="87"/>
  <c r="I95" i="87"/>
  <c r="E95" i="87"/>
  <c r="I94" i="87"/>
  <c r="E94" i="87"/>
  <c r="I93" i="87"/>
  <c r="E93" i="87"/>
  <c r="I92" i="87"/>
  <c r="E92" i="87"/>
  <c r="I91" i="87"/>
  <c r="E91" i="87"/>
  <c r="H86" i="87"/>
  <c r="D86" i="87"/>
  <c r="I85" i="87"/>
  <c r="E85" i="87"/>
  <c r="I84" i="87"/>
  <c r="E84" i="87"/>
  <c r="I83" i="87"/>
  <c r="E83" i="87"/>
  <c r="I82" i="87"/>
  <c r="E82" i="87"/>
  <c r="I81" i="87"/>
  <c r="E81" i="87"/>
  <c r="I80" i="87"/>
  <c r="E80" i="87"/>
  <c r="I79" i="87"/>
  <c r="E79" i="87"/>
  <c r="I78" i="87"/>
  <c r="E78" i="87"/>
  <c r="I77" i="87"/>
  <c r="E77" i="87"/>
  <c r="I76" i="87"/>
  <c r="E76" i="87"/>
  <c r="I75" i="87"/>
  <c r="E75" i="87"/>
  <c r="I74" i="87"/>
  <c r="E74" i="87"/>
  <c r="I73" i="87"/>
  <c r="E73" i="87"/>
  <c r="G70" i="87"/>
  <c r="C70" i="87"/>
  <c r="H68" i="87"/>
  <c r="D68" i="87"/>
  <c r="I67" i="87"/>
  <c r="E67" i="87"/>
  <c r="I66" i="87"/>
  <c r="E66" i="87"/>
  <c r="I65" i="87"/>
  <c r="E65" i="87"/>
  <c r="I63" i="87"/>
  <c r="E63" i="87"/>
  <c r="I62" i="87"/>
  <c r="E62" i="87"/>
  <c r="I61" i="87"/>
  <c r="E61" i="87"/>
  <c r="I60" i="87"/>
  <c r="E60" i="87"/>
  <c r="H56" i="87"/>
  <c r="I34" i="87" s="1"/>
  <c r="D56" i="87"/>
  <c r="E34" i="87" s="1"/>
  <c r="I55" i="87"/>
  <c r="E55" i="87"/>
  <c r="I54" i="87"/>
  <c r="E54" i="87"/>
  <c r="I53" i="87"/>
  <c r="E53" i="87"/>
  <c r="I51" i="87"/>
  <c r="E51" i="87"/>
  <c r="I50" i="87"/>
  <c r="E50" i="87"/>
  <c r="I49" i="87"/>
  <c r="E49" i="87"/>
  <c r="G46" i="87"/>
  <c r="C46" i="87"/>
  <c r="C16" i="75"/>
  <c r="E41" i="87"/>
  <c r="E13" i="87"/>
  <c r="D12" i="87" s="1"/>
  <c r="I174" i="86"/>
  <c r="H174" i="86"/>
  <c r="G174" i="86"/>
  <c r="E174" i="86"/>
  <c r="D174" i="86"/>
  <c r="C174" i="86"/>
  <c r="H160" i="86"/>
  <c r="D160" i="86"/>
  <c r="I159" i="86"/>
  <c r="E159" i="86"/>
  <c r="I157" i="86"/>
  <c r="E157" i="86"/>
  <c r="G154" i="86"/>
  <c r="C154" i="86"/>
  <c r="H152" i="86"/>
  <c r="D152" i="86"/>
  <c r="I151" i="86"/>
  <c r="E151" i="86"/>
  <c r="I150" i="86"/>
  <c r="E150" i="86"/>
  <c r="I149" i="86"/>
  <c r="E149" i="86"/>
  <c r="I144" i="86"/>
  <c r="E144" i="86"/>
  <c r="I143" i="86"/>
  <c r="E143" i="86"/>
  <c r="I142" i="86"/>
  <c r="E142" i="86"/>
  <c r="I141" i="86"/>
  <c r="E141" i="86"/>
  <c r="H136" i="86"/>
  <c r="D136" i="86"/>
  <c r="I135" i="86"/>
  <c r="E135" i="86"/>
  <c r="I134" i="86"/>
  <c r="E134" i="86"/>
  <c r="I133" i="86"/>
  <c r="E133" i="86"/>
  <c r="I131" i="86"/>
  <c r="E131" i="86"/>
  <c r="I130" i="86"/>
  <c r="E130" i="86"/>
  <c r="I129" i="86"/>
  <c r="E129" i="86"/>
  <c r="I127" i="86"/>
  <c r="E127" i="86"/>
  <c r="I125" i="86"/>
  <c r="E125" i="86"/>
  <c r="I124" i="86"/>
  <c r="E124" i="86"/>
  <c r="I123" i="86"/>
  <c r="E123" i="86"/>
  <c r="I121" i="86"/>
  <c r="E121" i="86"/>
  <c r="I119" i="86"/>
  <c r="E119" i="86"/>
  <c r="I118" i="86"/>
  <c r="E118" i="86"/>
  <c r="G114" i="86"/>
  <c r="C114" i="86"/>
  <c r="H112" i="86"/>
  <c r="D112" i="86"/>
  <c r="I111" i="86"/>
  <c r="E111" i="86"/>
  <c r="I110" i="86"/>
  <c r="E110" i="86"/>
  <c r="I109" i="86"/>
  <c r="E109" i="86"/>
  <c r="I107" i="86"/>
  <c r="E107" i="86"/>
  <c r="I105" i="86"/>
  <c r="E105" i="86"/>
  <c r="I104" i="86"/>
  <c r="E104" i="86"/>
  <c r="I102" i="86"/>
  <c r="E102" i="86"/>
  <c r="I101" i="86"/>
  <c r="E101" i="86"/>
  <c r="I100" i="86"/>
  <c r="E100" i="86"/>
  <c r="I98" i="86"/>
  <c r="E98" i="86"/>
  <c r="I97" i="86"/>
  <c r="E97" i="86"/>
  <c r="I95" i="86"/>
  <c r="E95" i="86"/>
  <c r="I94" i="86"/>
  <c r="E94" i="86"/>
  <c r="I93" i="86"/>
  <c r="E93" i="86"/>
  <c r="I92" i="86"/>
  <c r="E92" i="86"/>
  <c r="I91" i="86"/>
  <c r="E91" i="86"/>
  <c r="H86" i="86"/>
  <c r="D86" i="86"/>
  <c r="I85" i="86"/>
  <c r="E85" i="86"/>
  <c r="I84" i="86"/>
  <c r="E84" i="86"/>
  <c r="I83" i="86"/>
  <c r="E83" i="86"/>
  <c r="I82" i="86"/>
  <c r="E82" i="86"/>
  <c r="I81" i="86"/>
  <c r="E81" i="86"/>
  <c r="I80" i="86"/>
  <c r="E80" i="86"/>
  <c r="I79" i="86"/>
  <c r="E79" i="86"/>
  <c r="I78" i="86"/>
  <c r="E78" i="86"/>
  <c r="I77" i="86"/>
  <c r="E77" i="86"/>
  <c r="I76" i="86"/>
  <c r="E76" i="86"/>
  <c r="I75" i="86"/>
  <c r="E75" i="86"/>
  <c r="I74" i="86"/>
  <c r="E74" i="86"/>
  <c r="I73" i="86"/>
  <c r="E73" i="86"/>
  <c r="G70" i="86"/>
  <c r="C70" i="86"/>
  <c r="H68" i="86"/>
  <c r="D68" i="86"/>
  <c r="I67" i="86"/>
  <c r="E67" i="86"/>
  <c r="I66" i="86"/>
  <c r="E66" i="86"/>
  <c r="I65" i="86"/>
  <c r="E65" i="86"/>
  <c r="I63" i="86"/>
  <c r="E63" i="86"/>
  <c r="I62" i="86"/>
  <c r="E62" i="86"/>
  <c r="I61" i="86"/>
  <c r="E61" i="86"/>
  <c r="I60" i="86"/>
  <c r="E60" i="86"/>
  <c r="H56" i="86"/>
  <c r="I34" i="86" s="1"/>
  <c r="C15" i="75" s="1"/>
  <c r="D56" i="86"/>
  <c r="E34" i="86" s="1"/>
  <c r="I55" i="86"/>
  <c r="E55" i="86"/>
  <c r="I54" i="86"/>
  <c r="E54" i="86"/>
  <c r="I53" i="86"/>
  <c r="E53" i="86"/>
  <c r="I51" i="86"/>
  <c r="E51" i="86"/>
  <c r="I50" i="86"/>
  <c r="E50" i="86"/>
  <c r="I49" i="86"/>
  <c r="E49" i="86"/>
  <c r="G46" i="86"/>
  <c r="C46" i="86"/>
  <c r="I41" i="86"/>
  <c r="E41" i="86"/>
  <c r="E13" i="86"/>
  <c r="D12" i="86" s="1"/>
  <c r="I174" i="85"/>
  <c r="H174" i="85"/>
  <c r="G174" i="85"/>
  <c r="E174" i="85"/>
  <c r="D174" i="85"/>
  <c r="C174" i="85"/>
  <c r="H160" i="85"/>
  <c r="D160" i="85"/>
  <c r="I159" i="85"/>
  <c r="E159" i="85"/>
  <c r="I157" i="85"/>
  <c r="E157" i="85"/>
  <c r="G154" i="85"/>
  <c r="C154" i="85"/>
  <c r="H152" i="85"/>
  <c r="D152" i="85"/>
  <c r="I151" i="85"/>
  <c r="E151" i="85"/>
  <c r="I150" i="85"/>
  <c r="E150" i="85"/>
  <c r="I149" i="85"/>
  <c r="E149" i="85"/>
  <c r="I144" i="85"/>
  <c r="E144" i="85"/>
  <c r="I143" i="85"/>
  <c r="E143" i="85"/>
  <c r="I142" i="85"/>
  <c r="E142" i="85"/>
  <c r="I141" i="85"/>
  <c r="E141" i="85"/>
  <c r="H136" i="85"/>
  <c r="D136" i="85"/>
  <c r="I135" i="85"/>
  <c r="E135" i="85"/>
  <c r="I134" i="85"/>
  <c r="E134" i="85"/>
  <c r="I133" i="85"/>
  <c r="E133" i="85"/>
  <c r="I131" i="85"/>
  <c r="E131" i="85"/>
  <c r="I130" i="85"/>
  <c r="E130" i="85"/>
  <c r="I129" i="85"/>
  <c r="E129" i="85"/>
  <c r="I127" i="85"/>
  <c r="E127" i="85"/>
  <c r="I125" i="85"/>
  <c r="E125" i="85"/>
  <c r="I124" i="85"/>
  <c r="E124" i="85"/>
  <c r="I123" i="85"/>
  <c r="E123" i="85"/>
  <c r="I121" i="85"/>
  <c r="E121" i="85"/>
  <c r="I119" i="85"/>
  <c r="E119" i="85"/>
  <c r="E136" i="85" s="1"/>
  <c r="I118" i="85"/>
  <c r="E118" i="85"/>
  <c r="G114" i="85"/>
  <c r="C114" i="85"/>
  <c r="H112" i="85"/>
  <c r="D112" i="85"/>
  <c r="I111" i="85"/>
  <c r="E111" i="85"/>
  <c r="I110" i="85"/>
  <c r="E110" i="85"/>
  <c r="I109" i="85"/>
  <c r="E109" i="85"/>
  <c r="I107" i="85"/>
  <c r="E107" i="85"/>
  <c r="I105" i="85"/>
  <c r="E105" i="85"/>
  <c r="I104" i="85"/>
  <c r="E104" i="85"/>
  <c r="I102" i="85"/>
  <c r="E102" i="85"/>
  <c r="I101" i="85"/>
  <c r="E101" i="85"/>
  <c r="I100" i="85"/>
  <c r="E100" i="85"/>
  <c r="I98" i="85"/>
  <c r="E98" i="85"/>
  <c r="I97" i="85"/>
  <c r="E97" i="85"/>
  <c r="I95" i="85"/>
  <c r="E95" i="85"/>
  <c r="I94" i="85"/>
  <c r="E94" i="85"/>
  <c r="I93" i="85"/>
  <c r="E93" i="85"/>
  <c r="I92" i="85"/>
  <c r="E92" i="85"/>
  <c r="I91" i="85"/>
  <c r="E91" i="85"/>
  <c r="H86" i="85"/>
  <c r="D86" i="85"/>
  <c r="I85" i="85"/>
  <c r="E85" i="85"/>
  <c r="I84" i="85"/>
  <c r="E84" i="85"/>
  <c r="I83" i="85"/>
  <c r="E83" i="85"/>
  <c r="I82" i="85"/>
  <c r="E82" i="85"/>
  <c r="I81" i="85"/>
  <c r="E81" i="85"/>
  <c r="I80" i="85"/>
  <c r="E80" i="85"/>
  <c r="I79" i="85"/>
  <c r="E79" i="85"/>
  <c r="I78" i="85"/>
  <c r="E78" i="85"/>
  <c r="I77" i="85"/>
  <c r="E77" i="85"/>
  <c r="I76" i="85"/>
  <c r="E76" i="85"/>
  <c r="I75" i="85"/>
  <c r="E75" i="85"/>
  <c r="I74" i="85"/>
  <c r="E74" i="85"/>
  <c r="I73" i="85"/>
  <c r="E73" i="85"/>
  <c r="G70" i="85"/>
  <c r="C70" i="85"/>
  <c r="H68" i="85"/>
  <c r="D68" i="85"/>
  <c r="I67" i="85"/>
  <c r="E67" i="85"/>
  <c r="I66" i="85"/>
  <c r="E66" i="85"/>
  <c r="I65" i="85"/>
  <c r="E65" i="85"/>
  <c r="I63" i="85"/>
  <c r="E63" i="85"/>
  <c r="I62" i="85"/>
  <c r="E62" i="85"/>
  <c r="I61" i="85"/>
  <c r="E61" i="85"/>
  <c r="I60" i="85"/>
  <c r="E60" i="85"/>
  <c r="E68" i="85" s="1"/>
  <c r="H56" i="85"/>
  <c r="I34" i="85" s="1"/>
  <c r="D56" i="85"/>
  <c r="E34" i="85" s="1"/>
  <c r="I55" i="85"/>
  <c r="E55" i="85"/>
  <c r="I54" i="85"/>
  <c r="E54" i="85"/>
  <c r="I53" i="85"/>
  <c r="E53" i="85"/>
  <c r="I51" i="85"/>
  <c r="E51" i="85"/>
  <c r="I50" i="85"/>
  <c r="E50" i="85"/>
  <c r="I49" i="85"/>
  <c r="E49" i="85"/>
  <c r="G46" i="85"/>
  <c r="C46" i="85"/>
  <c r="C14" i="75"/>
  <c r="E41" i="85"/>
  <c r="E13" i="85"/>
  <c r="D12" i="85" s="1"/>
  <c r="I174" i="84"/>
  <c r="H174" i="84"/>
  <c r="G174" i="84"/>
  <c r="E174" i="84"/>
  <c r="D174" i="84"/>
  <c r="C174" i="84"/>
  <c r="H160" i="84"/>
  <c r="D160" i="84"/>
  <c r="I159" i="84"/>
  <c r="I160" i="84" s="1"/>
  <c r="E159" i="84"/>
  <c r="I157" i="84"/>
  <c r="E157" i="84"/>
  <c r="G154" i="84"/>
  <c r="C154" i="84"/>
  <c r="H152" i="84"/>
  <c r="D152" i="84"/>
  <c r="I151" i="84"/>
  <c r="E151" i="84"/>
  <c r="I150" i="84"/>
  <c r="E150" i="84"/>
  <c r="I149" i="84"/>
  <c r="E149" i="84"/>
  <c r="I144" i="84"/>
  <c r="E144" i="84"/>
  <c r="I143" i="84"/>
  <c r="E143" i="84"/>
  <c r="I142" i="84"/>
  <c r="E142" i="84"/>
  <c r="I141" i="84"/>
  <c r="E141" i="84"/>
  <c r="H136" i="84"/>
  <c r="D136" i="84"/>
  <c r="I135" i="84"/>
  <c r="E135" i="84"/>
  <c r="I134" i="84"/>
  <c r="E134" i="84"/>
  <c r="I133" i="84"/>
  <c r="E133" i="84"/>
  <c r="I131" i="84"/>
  <c r="E131" i="84"/>
  <c r="I130" i="84"/>
  <c r="E130" i="84"/>
  <c r="I129" i="84"/>
  <c r="E129" i="84"/>
  <c r="I127" i="84"/>
  <c r="E127" i="84"/>
  <c r="I125" i="84"/>
  <c r="E125" i="84"/>
  <c r="I124" i="84"/>
  <c r="E124" i="84"/>
  <c r="I123" i="84"/>
  <c r="E123" i="84"/>
  <c r="I121" i="84"/>
  <c r="E121" i="84"/>
  <c r="I119" i="84"/>
  <c r="E119" i="84"/>
  <c r="I118" i="84"/>
  <c r="E118" i="84"/>
  <c r="G114" i="84"/>
  <c r="C114" i="84"/>
  <c r="H112" i="84"/>
  <c r="D112" i="84"/>
  <c r="I111" i="84"/>
  <c r="E111" i="84"/>
  <c r="I110" i="84"/>
  <c r="E110" i="84"/>
  <c r="I109" i="84"/>
  <c r="E109" i="84"/>
  <c r="I107" i="84"/>
  <c r="E107" i="84"/>
  <c r="I105" i="84"/>
  <c r="E105" i="84"/>
  <c r="I104" i="84"/>
  <c r="E104" i="84"/>
  <c r="I102" i="84"/>
  <c r="E102" i="84"/>
  <c r="I101" i="84"/>
  <c r="E101" i="84"/>
  <c r="I100" i="84"/>
  <c r="E100" i="84"/>
  <c r="I98" i="84"/>
  <c r="E98" i="84"/>
  <c r="I97" i="84"/>
  <c r="E97" i="84"/>
  <c r="I95" i="84"/>
  <c r="E95" i="84"/>
  <c r="I94" i="84"/>
  <c r="E94" i="84"/>
  <c r="I93" i="84"/>
  <c r="E93" i="84"/>
  <c r="I92" i="84"/>
  <c r="E92" i="84"/>
  <c r="I91" i="84"/>
  <c r="E91" i="84"/>
  <c r="H86" i="84"/>
  <c r="D86" i="84"/>
  <c r="I85" i="84"/>
  <c r="E85" i="84"/>
  <c r="I84" i="84"/>
  <c r="E84" i="84"/>
  <c r="I83" i="84"/>
  <c r="E83" i="84"/>
  <c r="I82" i="84"/>
  <c r="E82" i="84"/>
  <c r="I81" i="84"/>
  <c r="E81" i="84"/>
  <c r="I80" i="84"/>
  <c r="E80" i="84"/>
  <c r="I79" i="84"/>
  <c r="E79" i="84"/>
  <c r="I78" i="84"/>
  <c r="E78" i="84"/>
  <c r="I77" i="84"/>
  <c r="E77" i="84"/>
  <c r="I76" i="84"/>
  <c r="E76" i="84"/>
  <c r="I75" i="84"/>
  <c r="E75" i="84"/>
  <c r="I74" i="84"/>
  <c r="E74" i="84"/>
  <c r="I73" i="84"/>
  <c r="E73" i="84"/>
  <c r="G70" i="84"/>
  <c r="C70" i="84"/>
  <c r="H68" i="84"/>
  <c r="D68" i="84"/>
  <c r="I67" i="84"/>
  <c r="E67" i="84"/>
  <c r="I66" i="84"/>
  <c r="E66" i="84"/>
  <c r="I65" i="84"/>
  <c r="E65" i="84"/>
  <c r="I63" i="84"/>
  <c r="E63" i="84"/>
  <c r="I62" i="84"/>
  <c r="E62" i="84"/>
  <c r="I61" i="84"/>
  <c r="E61" i="84"/>
  <c r="I60" i="84"/>
  <c r="E60" i="84"/>
  <c r="H56" i="84"/>
  <c r="I34" i="84" s="1"/>
  <c r="A24" i="84" s="1"/>
  <c r="D56" i="84"/>
  <c r="E34" i="84" s="1"/>
  <c r="E41" i="84" s="1"/>
  <c r="I55" i="84"/>
  <c r="E55" i="84"/>
  <c r="I54" i="84"/>
  <c r="E54" i="84"/>
  <c r="I53" i="84"/>
  <c r="E53" i="84"/>
  <c r="I51" i="84"/>
  <c r="E51" i="84"/>
  <c r="I50" i="84"/>
  <c r="E50" i="84"/>
  <c r="I49" i="84"/>
  <c r="E49" i="84"/>
  <c r="G46" i="84"/>
  <c r="C46" i="84"/>
  <c r="C13" i="75"/>
  <c r="E13" i="84"/>
  <c r="D12" i="84" s="1"/>
  <c r="I174" i="83"/>
  <c r="H174" i="83"/>
  <c r="G174" i="83"/>
  <c r="E174" i="83"/>
  <c r="D174" i="83"/>
  <c r="C174" i="83"/>
  <c r="H160" i="83"/>
  <c r="D160" i="83"/>
  <c r="I159" i="83"/>
  <c r="E159" i="83"/>
  <c r="I157" i="83"/>
  <c r="E157" i="83"/>
  <c r="G154" i="83"/>
  <c r="C154" i="83"/>
  <c r="H152" i="83"/>
  <c r="D152" i="83"/>
  <c r="I151" i="83"/>
  <c r="E151" i="83"/>
  <c r="I150" i="83"/>
  <c r="E150" i="83"/>
  <c r="I149" i="83"/>
  <c r="E149" i="83"/>
  <c r="I144" i="83"/>
  <c r="E144" i="83"/>
  <c r="I143" i="83"/>
  <c r="E143" i="83"/>
  <c r="I142" i="83"/>
  <c r="E142" i="83"/>
  <c r="I141" i="83"/>
  <c r="E141" i="83"/>
  <c r="H136" i="83"/>
  <c r="D136" i="83"/>
  <c r="I135" i="83"/>
  <c r="E135" i="83"/>
  <c r="I134" i="83"/>
  <c r="E134" i="83"/>
  <c r="I133" i="83"/>
  <c r="E133" i="83"/>
  <c r="I131" i="83"/>
  <c r="E131" i="83"/>
  <c r="I130" i="83"/>
  <c r="E130" i="83"/>
  <c r="I129" i="83"/>
  <c r="E129" i="83"/>
  <c r="I127" i="83"/>
  <c r="E127" i="83"/>
  <c r="I125" i="83"/>
  <c r="E125" i="83"/>
  <c r="I124" i="83"/>
  <c r="E124" i="83"/>
  <c r="I123" i="83"/>
  <c r="E123" i="83"/>
  <c r="I121" i="83"/>
  <c r="E121" i="83"/>
  <c r="I119" i="83"/>
  <c r="E119" i="83"/>
  <c r="I118" i="83"/>
  <c r="E118" i="83"/>
  <c r="G114" i="83"/>
  <c r="C114" i="83"/>
  <c r="H112" i="83"/>
  <c r="D112" i="83"/>
  <c r="I111" i="83"/>
  <c r="E111" i="83"/>
  <c r="I110" i="83"/>
  <c r="E110" i="83"/>
  <c r="I109" i="83"/>
  <c r="E109" i="83"/>
  <c r="I107" i="83"/>
  <c r="E107" i="83"/>
  <c r="I105" i="83"/>
  <c r="E105" i="83"/>
  <c r="I104" i="83"/>
  <c r="E104" i="83"/>
  <c r="I102" i="83"/>
  <c r="E102" i="83"/>
  <c r="I101" i="83"/>
  <c r="E101" i="83"/>
  <c r="I100" i="83"/>
  <c r="E100" i="83"/>
  <c r="I98" i="83"/>
  <c r="E98" i="83"/>
  <c r="I97" i="83"/>
  <c r="E97" i="83"/>
  <c r="I95" i="83"/>
  <c r="E95" i="83"/>
  <c r="I94" i="83"/>
  <c r="E94" i="83"/>
  <c r="I93" i="83"/>
  <c r="E93" i="83"/>
  <c r="I92" i="83"/>
  <c r="E92" i="83"/>
  <c r="I91" i="83"/>
  <c r="E91" i="83"/>
  <c r="H86" i="83"/>
  <c r="D86" i="83"/>
  <c r="I85" i="83"/>
  <c r="E85" i="83"/>
  <c r="I84" i="83"/>
  <c r="E84" i="83"/>
  <c r="I83" i="83"/>
  <c r="E83" i="83"/>
  <c r="I82" i="83"/>
  <c r="E82" i="83"/>
  <c r="I81" i="83"/>
  <c r="E81" i="83"/>
  <c r="I80" i="83"/>
  <c r="E80" i="83"/>
  <c r="I79" i="83"/>
  <c r="E79" i="83"/>
  <c r="I78" i="83"/>
  <c r="E78" i="83"/>
  <c r="I77" i="83"/>
  <c r="E77" i="83"/>
  <c r="I76" i="83"/>
  <c r="E76" i="83"/>
  <c r="I75" i="83"/>
  <c r="E75" i="83"/>
  <c r="I74" i="83"/>
  <c r="E74" i="83"/>
  <c r="I73" i="83"/>
  <c r="E73" i="83"/>
  <c r="G70" i="83"/>
  <c r="C70" i="83"/>
  <c r="H68" i="83"/>
  <c r="D68" i="83"/>
  <c r="I67" i="83"/>
  <c r="E67" i="83"/>
  <c r="I66" i="83"/>
  <c r="E66" i="83"/>
  <c r="I65" i="83"/>
  <c r="E65" i="83"/>
  <c r="I63" i="83"/>
  <c r="E63" i="83"/>
  <c r="I62" i="83"/>
  <c r="E62" i="83"/>
  <c r="I61" i="83"/>
  <c r="E61" i="83"/>
  <c r="I60" i="83"/>
  <c r="E60" i="83"/>
  <c r="H56" i="83"/>
  <c r="I34" i="83" s="1"/>
  <c r="D56" i="83"/>
  <c r="E34" i="83" s="1"/>
  <c r="I55" i="83"/>
  <c r="E55" i="83"/>
  <c r="I54" i="83"/>
  <c r="E54" i="83"/>
  <c r="I53" i="83"/>
  <c r="E53" i="83"/>
  <c r="I51" i="83"/>
  <c r="E51" i="83"/>
  <c r="I50" i="83"/>
  <c r="E50" i="83"/>
  <c r="I49" i="83"/>
  <c r="E49" i="83"/>
  <c r="G46" i="83"/>
  <c r="C46" i="83"/>
  <c r="C12" i="75"/>
  <c r="E41" i="83"/>
  <c r="E13" i="83"/>
  <c r="D12" i="83" s="1"/>
  <c r="I174" i="82"/>
  <c r="H174" i="82"/>
  <c r="G174" i="82"/>
  <c r="E174" i="82"/>
  <c r="D174" i="82"/>
  <c r="C174" i="82"/>
  <c r="H160" i="82"/>
  <c r="D160" i="82"/>
  <c r="I159" i="82"/>
  <c r="E159" i="82"/>
  <c r="I157" i="82"/>
  <c r="I160" i="82" s="1"/>
  <c r="E157" i="82"/>
  <c r="G154" i="82"/>
  <c r="C154" i="82"/>
  <c r="H152" i="82"/>
  <c r="D152" i="82"/>
  <c r="I151" i="82"/>
  <c r="E151" i="82"/>
  <c r="I150" i="82"/>
  <c r="E150" i="82"/>
  <c r="I149" i="82"/>
  <c r="E149" i="82"/>
  <c r="I144" i="82"/>
  <c r="E144" i="82"/>
  <c r="I143" i="82"/>
  <c r="E143" i="82"/>
  <c r="I142" i="82"/>
  <c r="E142" i="82"/>
  <c r="I141" i="82"/>
  <c r="E141" i="82"/>
  <c r="H136" i="82"/>
  <c r="D136" i="82"/>
  <c r="I135" i="82"/>
  <c r="E135" i="82"/>
  <c r="I134" i="82"/>
  <c r="E134" i="82"/>
  <c r="I133" i="82"/>
  <c r="E133" i="82"/>
  <c r="I131" i="82"/>
  <c r="E131" i="82"/>
  <c r="I130" i="82"/>
  <c r="E130" i="82"/>
  <c r="I129" i="82"/>
  <c r="E129" i="82"/>
  <c r="I127" i="82"/>
  <c r="E127" i="82"/>
  <c r="I125" i="82"/>
  <c r="E125" i="82"/>
  <c r="I124" i="82"/>
  <c r="E124" i="82"/>
  <c r="I123" i="82"/>
  <c r="E123" i="82"/>
  <c r="I121" i="82"/>
  <c r="E121" i="82"/>
  <c r="I119" i="82"/>
  <c r="E119" i="82"/>
  <c r="I118" i="82"/>
  <c r="E118" i="82"/>
  <c r="G114" i="82"/>
  <c r="C114" i="82"/>
  <c r="H112" i="82"/>
  <c r="D112" i="82"/>
  <c r="I111" i="82"/>
  <c r="E111" i="82"/>
  <c r="I110" i="82"/>
  <c r="E110" i="82"/>
  <c r="I109" i="82"/>
  <c r="E109" i="82"/>
  <c r="I107" i="82"/>
  <c r="E107" i="82"/>
  <c r="I105" i="82"/>
  <c r="E105" i="82"/>
  <c r="I104" i="82"/>
  <c r="E104" i="82"/>
  <c r="I102" i="82"/>
  <c r="E102" i="82"/>
  <c r="I101" i="82"/>
  <c r="E101" i="82"/>
  <c r="I100" i="82"/>
  <c r="E100" i="82"/>
  <c r="I98" i="82"/>
  <c r="E98" i="82"/>
  <c r="I97" i="82"/>
  <c r="E97" i="82"/>
  <c r="I95" i="82"/>
  <c r="E95" i="82"/>
  <c r="I94" i="82"/>
  <c r="E94" i="82"/>
  <c r="I93" i="82"/>
  <c r="E93" i="82"/>
  <c r="I92" i="82"/>
  <c r="E92" i="82"/>
  <c r="I91" i="82"/>
  <c r="E91" i="82"/>
  <c r="H86" i="82"/>
  <c r="D86" i="82"/>
  <c r="I85" i="82"/>
  <c r="E85" i="82"/>
  <c r="I84" i="82"/>
  <c r="E84" i="82"/>
  <c r="I83" i="82"/>
  <c r="E83" i="82"/>
  <c r="I82" i="82"/>
  <c r="E82" i="82"/>
  <c r="I81" i="82"/>
  <c r="E81" i="82"/>
  <c r="I80" i="82"/>
  <c r="E80" i="82"/>
  <c r="I79" i="82"/>
  <c r="E79" i="82"/>
  <c r="I78" i="82"/>
  <c r="E78" i="82"/>
  <c r="I77" i="82"/>
  <c r="E77" i="82"/>
  <c r="I76" i="82"/>
  <c r="E76" i="82"/>
  <c r="I75" i="82"/>
  <c r="E75" i="82"/>
  <c r="I74" i="82"/>
  <c r="E74" i="82"/>
  <c r="I73" i="82"/>
  <c r="E73" i="82"/>
  <c r="G70" i="82"/>
  <c r="C70" i="82"/>
  <c r="H68" i="82"/>
  <c r="D68" i="82"/>
  <c r="I67" i="82"/>
  <c r="E67" i="82"/>
  <c r="I66" i="82"/>
  <c r="E66" i="82"/>
  <c r="I65" i="82"/>
  <c r="E65" i="82"/>
  <c r="I63" i="82"/>
  <c r="E63" i="82"/>
  <c r="I62" i="82"/>
  <c r="E62" i="82"/>
  <c r="I61" i="82"/>
  <c r="E61" i="82"/>
  <c r="I60" i="82"/>
  <c r="E60" i="82"/>
  <c r="E68" i="82" s="1"/>
  <c r="H56" i="82"/>
  <c r="I34" i="82" s="1"/>
  <c r="D56" i="82"/>
  <c r="E34" i="82" s="1"/>
  <c r="I55" i="82"/>
  <c r="E55" i="82"/>
  <c r="I54" i="82"/>
  <c r="E54" i="82"/>
  <c r="I53" i="82"/>
  <c r="E53" i="82"/>
  <c r="I51" i="82"/>
  <c r="E51" i="82"/>
  <c r="I50" i="82"/>
  <c r="E50" i="82"/>
  <c r="I49" i="82"/>
  <c r="E49" i="82"/>
  <c r="G46" i="82"/>
  <c r="C46" i="82"/>
  <c r="C11" i="75"/>
  <c r="E41" i="82"/>
  <c r="E13" i="82"/>
  <c r="D12" i="82" s="1"/>
  <c r="I174" i="81"/>
  <c r="H174" i="81"/>
  <c r="G174" i="81"/>
  <c r="E174" i="81"/>
  <c r="D174" i="81"/>
  <c r="C174" i="81"/>
  <c r="H160" i="81"/>
  <c r="D160" i="81"/>
  <c r="I159" i="81"/>
  <c r="E159" i="81"/>
  <c r="I157" i="81"/>
  <c r="E157" i="81"/>
  <c r="G154" i="81"/>
  <c r="C154" i="81"/>
  <c r="H152" i="81"/>
  <c r="D152" i="81"/>
  <c r="I151" i="81"/>
  <c r="E151" i="81"/>
  <c r="I150" i="81"/>
  <c r="E150" i="81"/>
  <c r="I149" i="81"/>
  <c r="E149" i="81"/>
  <c r="I144" i="81"/>
  <c r="E144" i="81"/>
  <c r="I143" i="81"/>
  <c r="E143" i="81"/>
  <c r="I142" i="81"/>
  <c r="E142" i="81"/>
  <c r="I141" i="81"/>
  <c r="E141" i="81"/>
  <c r="H136" i="81"/>
  <c r="D136" i="81"/>
  <c r="I135" i="81"/>
  <c r="E135" i="81"/>
  <c r="I134" i="81"/>
  <c r="E134" i="81"/>
  <c r="I133" i="81"/>
  <c r="E133" i="81"/>
  <c r="I131" i="81"/>
  <c r="E131" i="81"/>
  <c r="I130" i="81"/>
  <c r="E130" i="81"/>
  <c r="I129" i="81"/>
  <c r="E129" i="81"/>
  <c r="I127" i="81"/>
  <c r="E127" i="81"/>
  <c r="I125" i="81"/>
  <c r="E125" i="81"/>
  <c r="I124" i="81"/>
  <c r="E124" i="81"/>
  <c r="I123" i="81"/>
  <c r="E123" i="81"/>
  <c r="I121" i="81"/>
  <c r="E121" i="81"/>
  <c r="I119" i="81"/>
  <c r="E119" i="81"/>
  <c r="I118" i="81"/>
  <c r="E118" i="81"/>
  <c r="G114" i="81"/>
  <c r="C114" i="81"/>
  <c r="H112" i="81"/>
  <c r="D112" i="81"/>
  <c r="I111" i="81"/>
  <c r="E111" i="81"/>
  <c r="I110" i="81"/>
  <c r="E110" i="81"/>
  <c r="I109" i="81"/>
  <c r="E109" i="81"/>
  <c r="I107" i="81"/>
  <c r="E107" i="81"/>
  <c r="I105" i="81"/>
  <c r="E105" i="81"/>
  <c r="I104" i="81"/>
  <c r="E104" i="81"/>
  <c r="I102" i="81"/>
  <c r="E102" i="81"/>
  <c r="I101" i="81"/>
  <c r="E101" i="81"/>
  <c r="I100" i="81"/>
  <c r="E100" i="81"/>
  <c r="I98" i="81"/>
  <c r="E98" i="81"/>
  <c r="I97" i="81"/>
  <c r="E97" i="81"/>
  <c r="I95" i="81"/>
  <c r="E95" i="81"/>
  <c r="I94" i="81"/>
  <c r="E94" i="81"/>
  <c r="I93" i="81"/>
  <c r="E93" i="81"/>
  <c r="I92" i="81"/>
  <c r="E92" i="81"/>
  <c r="I91" i="81"/>
  <c r="E91" i="81"/>
  <c r="H86" i="81"/>
  <c r="D86" i="81"/>
  <c r="I85" i="81"/>
  <c r="E85" i="81"/>
  <c r="I84" i="81"/>
  <c r="E84" i="81"/>
  <c r="I83" i="81"/>
  <c r="E83" i="81"/>
  <c r="I82" i="81"/>
  <c r="E82" i="81"/>
  <c r="I81" i="81"/>
  <c r="E81" i="81"/>
  <c r="I80" i="81"/>
  <c r="E80" i="81"/>
  <c r="I79" i="81"/>
  <c r="E79" i="81"/>
  <c r="I78" i="81"/>
  <c r="E78" i="81"/>
  <c r="I77" i="81"/>
  <c r="E77" i="81"/>
  <c r="I76" i="81"/>
  <c r="E76" i="81"/>
  <c r="I75" i="81"/>
  <c r="E75" i="81"/>
  <c r="I74" i="81"/>
  <c r="E74" i="81"/>
  <c r="I73" i="81"/>
  <c r="E73" i="81"/>
  <c r="G70" i="81"/>
  <c r="C70" i="81"/>
  <c r="H68" i="81"/>
  <c r="D68" i="81"/>
  <c r="I67" i="81"/>
  <c r="E67" i="81"/>
  <c r="I66" i="81"/>
  <c r="E66" i="81"/>
  <c r="I65" i="81"/>
  <c r="E65" i="81"/>
  <c r="I63" i="81"/>
  <c r="E63" i="81"/>
  <c r="I62" i="81"/>
  <c r="E62" i="81"/>
  <c r="I61" i="81"/>
  <c r="E61" i="81"/>
  <c r="I60" i="81"/>
  <c r="E60" i="81"/>
  <c r="H56" i="81"/>
  <c r="I34" i="81" s="1"/>
  <c r="D56" i="81"/>
  <c r="E34" i="81" s="1"/>
  <c r="I55" i="81"/>
  <c r="E55" i="81"/>
  <c r="I54" i="81"/>
  <c r="E54" i="81"/>
  <c r="I53" i="81"/>
  <c r="E53" i="81"/>
  <c r="I51" i="81"/>
  <c r="E51" i="81"/>
  <c r="I50" i="81"/>
  <c r="E50" i="81"/>
  <c r="I49" i="81"/>
  <c r="E49" i="81"/>
  <c r="G46" i="81"/>
  <c r="C46" i="81"/>
  <c r="C10" i="75"/>
  <c r="E41" i="81"/>
  <c r="E13" i="81"/>
  <c r="D12" i="81" s="1"/>
  <c r="I174" i="80"/>
  <c r="H174" i="80"/>
  <c r="G174" i="80"/>
  <c r="E174" i="80"/>
  <c r="D174" i="80"/>
  <c r="C174" i="80"/>
  <c r="H160" i="80"/>
  <c r="D160" i="80"/>
  <c r="I159" i="80"/>
  <c r="E159" i="80"/>
  <c r="I157" i="80"/>
  <c r="E157" i="80"/>
  <c r="G154" i="80"/>
  <c r="C154" i="80"/>
  <c r="H152" i="80"/>
  <c r="D152" i="80"/>
  <c r="I151" i="80"/>
  <c r="E151" i="80"/>
  <c r="I150" i="80"/>
  <c r="E150" i="80"/>
  <c r="I149" i="80"/>
  <c r="E149" i="80"/>
  <c r="I144" i="80"/>
  <c r="E144" i="80"/>
  <c r="I143" i="80"/>
  <c r="E143" i="80"/>
  <c r="I142" i="80"/>
  <c r="E142" i="80"/>
  <c r="I141" i="80"/>
  <c r="E141" i="80"/>
  <c r="H136" i="80"/>
  <c r="D136" i="80"/>
  <c r="I135" i="80"/>
  <c r="E135" i="80"/>
  <c r="I134" i="80"/>
  <c r="E134" i="80"/>
  <c r="I133" i="80"/>
  <c r="E133" i="80"/>
  <c r="I131" i="80"/>
  <c r="E131" i="80"/>
  <c r="I130" i="80"/>
  <c r="E130" i="80"/>
  <c r="I129" i="80"/>
  <c r="E129" i="80"/>
  <c r="I127" i="80"/>
  <c r="E127" i="80"/>
  <c r="I125" i="80"/>
  <c r="E125" i="80"/>
  <c r="I124" i="80"/>
  <c r="E124" i="80"/>
  <c r="I123" i="80"/>
  <c r="E123" i="80"/>
  <c r="I121" i="80"/>
  <c r="E121" i="80"/>
  <c r="I119" i="80"/>
  <c r="E119" i="80"/>
  <c r="I118" i="80"/>
  <c r="E118" i="80"/>
  <c r="G114" i="80"/>
  <c r="C114" i="80"/>
  <c r="H112" i="80"/>
  <c r="D112" i="80"/>
  <c r="I111" i="80"/>
  <c r="E111" i="80"/>
  <c r="I110" i="80"/>
  <c r="E110" i="80"/>
  <c r="I109" i="80"/>
  <c r="E109" i="80"/>
  <c r="I107" i="80"/>
  <c r="E107" i="80"/>
  <c r="I105" i="80"/>
  <c r="E105" i="80"/>
  <c r="I104" i="80"/>
  <c r="E104" i="80"/>
  <c r="I102" i="80"/>
  <c r="E102" i="80"/>
  <c r="I101" i="80"/>
  <c r="E101" i="80"/>
  <c r="I100" i="80"/>
  <c r="E100" i="80"/>
  <c r="I98" i="80"/>
  <c r="E98" i="80"/>
  <c r="I97" i="80"/>
  <c r="E97" i="80"/>
  <c r="I95" i="80"/>
  <c r="E95" i="80"/>
  <c r="I94" i="80"/>
  <c r="E94" i="80"/>
  <c r="I93" i="80"/>
  <c r="E93" i="80"/>
  <c r="I92" i="80"/>
  <c r="E92" i="80"/>
  <c r="I91" i="80"/>
  <c r="E91" i="80"/>
  <c r="H86" i="80"/>
  <c r="D86" i="80"/>
  <c r="I85" i="80"/>
  <c r="E85" i="80"/>
  <c r="I84" i="80"/>
  <c r="E84" i="80"/>
  <c r="I83" i="80"/>
  <c r="E83" i="80"/>
  <c r="I82" i="80"/>
  <c r="E82" i="80"/>
  <c r="I81" i="80"/>
  <c r="E81" i="80"/>
  <c r="I80" i="80"/>
  <c r="E80" i="80"/>
  <c r="I79" i="80"/>
  <c r="E79" i="80"/>
  <c r="I78" i="80"/>
  <c r="E78" i="80"/>
  <c r="I77" i="80"/>
  <c r="E77" i="80"/>
  <c r="I76" i="80"/>
  <c r="E76" i="80"/>
  <c r="I75" i="80"/>
  <c r="E75" i="80"/>
  <c r="I74" i="80"/>
  <c r="E74" i="80"/>
  <c r="I73" i="80"/>
  <c r="E73" i="80"/>
  <c r="G70" i="80"/>
  <c r="C70" i="80"/>
  <c r="H68" i="80"/>
  <c r="D68" i="80"/>
  <c r="I67" i="80"/>
  <c r="E67" i="80"/>
  <c r="I66" i="80"/>
  <c r="E66" i="80"/>
  <c r="I65" i="80"/>
  <c r="E65" i="80"/>
  <c r="I63" i="80"/>
  <c r="E63" i="80"/>
  <c r="I62" i="80"/>
  <c r="E62" i="80"/>
  <c r="I61" i="80"/>
  <c r="E61" i="80"/>
  <c r="I60" i="80"/>
  <c r="E60" i="80"/>
  <c r="H56" i="80"/>
  <c r="I34" i="80" s="1"/>
  <c r="A25" i="80" s="1"/>
  <c r="D56" i="80"/>
  <c r="E34" i="80" s="1"/>
  <c r="E41" i="80" s="1"/>
  <c r="I55" i="80"/>
  <c r="E55" i="80"/>
  <c r="I54" i="80"/>
  <c r="E54" i="80"/>
  <c r="I53" i="80"/>
  <c r="E53" i="80"/>
  <c r="I51" i="80"/>
  <c r="E51" i="80"/>
  <c r="I50" i="80"/>
  <c r="E50" i="80"/>
  <c r="I49" i="80"/>
  <c r="E49" i="80"/>
  <c r="G46" i="80"/>
  <c r="C46" i="80"/>
  <c r="I41" i="80"/>
  <c r="E13" i="80"/>
  <c r="D12" i="80" s="1"/>
  <c r="I174" i="79"/>
  <c r="H174" i="79"/>
  <c r="G174" i="79"/>
  <c r="E174" i="79"/>
  <c r="D174" i="79"/>
  <c r="C174" i="79"/>
  <c r="H160" i="79"/>
  <c r="D160" i="79"/>
  <c r="I159" i="79"/>
  <c r="E159" i="79"/>
  <c r="I157" i="79"/>
  <c r="E157" i="79"/>
  <c r="G154" i="79"/>
  <c r="C154" i="79"/>
  <c r="H152" i="79"/>
  <c r="D152" i="79"/>
  <c r="I151" i="79"/>
  <c r="E151" i="79"/>
  <c r="I150" i="79"/>
  <c r="E150" i="79"/>
  <c r="I149" i="79"/>
  <c r="E149" i="79"/>
  <c r="I144" i="79"/>
  <c r="E144" i="79"/>
  <c r="I143" i="79"/>
  <c r="E143" i="79"/>
  <c r="I142" i="79"/>
  <c r="E142" i="79"/>
  <c r="I141" i="79"/>
  <c r="I152" i="79" s="1"/>
  <c r="E141" i="79"/>
  <c r="H136" i="79"/>
  <c r="D136" i="79"/>
  <c r="I135" i="79"/>
  <c r="E135" i="79"/>
  <c r="I134" i="79"/>
  <c r="E134" i="79"/>
  <c r="I133" i="79"/>
  <c r="E133" i="79"/>
  <c r="I131" i="79"/>
  <c r="E131" i="79"/>
  <c r="I130" i="79"/>
  <c r="E130" i="79"/>
  <c r="I129" i="79"/>
  <c r="E129" i="79"/>
  <c r="I127" i="79"/>
  <c r="E127" i="79"/>
  <c r="I125" i="79"/>
  <c r="E125" i="79"/>
  <c r="I124" i="79"/>
  <c r="E124" i="79"/>
  <c r="I123" i="79"/>
  <c r="E123" i="79"/>
  <c r="I121" i="79"/>
  <c r="E121" i="79"/>
  <c r="I119" i="79"/>
  <c r="E119" i="79"/>
  <c r="I118" i="79"/>
  <c r="E118" i="79"/>
  <c r="G114" i="79"/>
  <c r="C114" i="79"/>
  <c r="H112" i="79"/>
  <c r="D112" i="79"/>
  <c r="I111" i="79"/>
  <c r="E111" i="79"/>
  <c r="I110" i="79"/>
  <c r="E110" i="79"/>
  <c r="I109" i="79"/>
  <c r="E109" i="79"/>
  <c r="I107" i="79"/>
  <c r="E107" i="79"/>
  <c r="I105" i="79"/>
  <c r="E105" i="79"/>
  <c r="I104" i="79"/>
  <c r="E104" i="79"/>
  <c r="I102" i="79"/>
  <c r="E102" i="79"/>
  <c r="I101" i="79"/>
  <c r="E101" i="79"/>
  <c r="I100" i="79"/>
  <c r="E100" i="79"/>
  <c r="I98" i="79"/>
  <c r="E98" i="79"/>
  <c r="I97" i="79"/>
  <c r="E97" i="79"/>
  <c r="I95" i="79"/>
  <c r="E95" i="79"/>
  <c r="I94" i="79"/>
  <c r="E94" i="79"/>
  <c r="I93" i="79"/>
  <c r="E93" i="79"/>
  <c r="I92" i="79"/>
  <c r="E92" i="79"/>
  <c r="I91" i="79"/>
  <c r="E91" i="79"/>
  <c r="H86" i="79"/>
  <c r="D86" i="79"/>
  <c r="I85" i="79"/>
  <c r="E85" i="79"/>
  <c r="I84" i="79"/>
  <c r="E84" i="79"/>
  <c r="I83" i="79"/>
  <c r="E83" i="79"/>
  <c r="I82" i="79"/>
  <c r="E82" i="79"/>
  <c r="I81" i="79"/>
  <c r="E81" i="79"/>
  <c r="I80" i="79"/>
  <c r="E80" i="79"/>
  <c r="I79" i="79"/>
  <c r="E79" i="79"/>
  <c r="I78" i="79"/>
  <c r="E78" i="79"/>
  <c r="I77" i="79"/>
  <c r="E77" i="79"/>
  <c r="I76" i="79"/>
  <c r="E76" i="79"/>
  <c r="I75" i="79"/>
  <c r="E75" i="79"/>
  <c r="I74" i="79"/>
  <c r="E74" i="79"/>
  <c r="I73" i="79"/>
  <c r="E73" i="79"/>
  <c r="G70" i="79"/>
  <c r="C70" i="79"/>
  <c r="H68" i="79"/>
  <c r="D68" i="79"/>
  <c r="I67" i="79"/>
  <c r="E67" i="79"/>
  <c r="I66" i="79"/>
  <c r="E66" i="79"/>
  <c r="I65" i="79"/>
  <c r="E65" i="79"/>
  <c r="I63" i="79"/>
  <c r="E63" i="79"/>
  <c r="I62" i="79"/>
  <c r="E62" i="79"/>
  <c r="I61" i="79"/>
  <c r="E61" i="79"/>
  <c r="I60" i="79"/>
  <c r="E60" i="79"/>
  <c r="H56" i="79"/>
  <c r="I34" i="79" s="1"/>
  <c r="D56" i="79"/>
  <c r="E34" i="79" s="1"/>
  <c r="I55" i="79"/>
  <c r="E55" i="79"/>
  <c r="I54" i="79"/>
  <c r="E54" i="79"/>
  <c r="I53" i="79"/>
  <c r="E53" i="79"/>
  <c r="I51" i="79"/>
  <c r="E51" i="79"/>
  <c r="I50" i="79"/>
  <c r="E50" i="79"/>
  <c r="I49" i="79"/>
  <c r="E49" i="79"/>
  <c r="G46" i="79"/>
  <c r="C46" i="79"/>
  <c r="C8" i="75"/>
  <c r="E41" i="79"/>
  <c r="E13" i="79"/>
  <c r="D12" i="79" s="1"/>
  <c r="I174" i="78"/>
  <c r="H174" i="78"/>
  <c r="G174" i="78"/>
  <c r="E174" i="78"/>
  <c r="D174" i="78"/>
  <c r="C174" i="78"/>
  <c r="H160" i="78"/>
  <c r="D160" i="78"/>
  <c r="I159" i="78"/>
  <c r="E159" i="78"/>
  <c r="I157" i="78"/>
  <c r="E157" i="78"/>
  <c r="G154" i="78"/>
  <c r="C154" i="78"/>
  <c r="H152" i="78"/>
  <c r="D152" i="78"/>
  <c r="I151" i="78"/>
  <c r="E151" i="78"/>
  <c r="I150" i="78"/>
  <c r="E150" i="78"/>
  <c r="I149" i="78"/>
  <c r="E149" i="78"/>
  <c r="I144" i="78"/>
  <c r="E144" i="78"/>
  <c r="I143" i="78"/>
  <c r="E143" i="78"/>
  <c r="I142" i="78"/>
  <c r="E142" i="78"/>
  <c r="I141" i="78"/>
  <c r="E141" i="78"/>
  <c r="H136" i="78"/>
  <c r="D136" i="78"/>
  <c r="I135" i="78"/>
  <c r="E135" i="78"/>
  <c r="I134" i="78"/>
  <c r="E134" i="78"/>
  <c r="I133" i="78"/>
  <c r="E133" i="78"/>
  <c r="I131" i="78"/>
  <c r="E131" i="78"/>
  <c r="I130" i="78"/>
  <c r="E130" i="78"/>
  <c r="I129" i="78"/>
  <c r="E129" i="78"/>
  <c r="I127" i="78"/>
  <c r="E127" i="78"/>
  <c r="I125" i="78"/>
  <c r="E125" i="78"/>
  <c r="I124" i="78"/>
  <c r="E124" i="78"/>
  <c r="I123" i="78"/>
  <c r="E123" i="78"/>
  <c r="I121" i="78"/>
  <c r="E121" i="78"/>
  <c r="I119" i="78"/>
  <c r="E119" i="78"/>
  <c r="I118" i="78"/>
  <c r="E118" i="78"/>
  <c r="G114" i="78"/>
  <c r="C114" i="78"/>
  <c r="H112" i="78"/>
  <c r="D112" i="78"/>
  <c r="I111" i="78"/>
  <c r="E111" i="78"/>
  <c r="I110" i="78"/>
  <c r="E110" i="78"/>
  <c r="I109" i="78"/>
  <c r="E109" i="78"/>
  <c r="I107" i="78"/>
  <c r="E107" i="78"/>
  <c r="I105" i="78"/>
  <c r="E105" i="78"/>
  <c r="I104" i="78"/>
  <c r="E104" i="78"/>
  <c r="I102" i="78"/>
  <c r="E102" i="78"/>
  <c r="I101" i="78"/>
  <c r="E101" i="78"/>
  <c r="I100" i="78"/>
  <c r="E100" i="78"/>
  <c r="I98" i="78"/>
  <c r="E98" i="78"/>
  <c r="I97" i="78"/>
  <c r="E97" i="78"/>
  <c r="I95" i="78"/>
  <c r="E95" i="78"/>
  <c r="I94" i="78"/>
  <c r="E94" i="78"/>
  <c r="I93" i="78"/>
  <c r="E93" i="78"/>
  <c r="I92" i="78"/>
  <c r="E92" i="78"/>
  <c r="I91" i="78"/>
  <c r="E91" i="78"/>
  <c r="H86" i="78"/>
  <c r="D86" i="78"/>
  <c r="I85" i="78"/>
  <c r="E85" i="78"/>
  <c r="I84" i="78"/>
  <c r="E84" i="78"/>
  <c r="I83" i="78"/>
  <c r="E83" i="78"/>
  <c r="I82" i="78"/>
  <c r="E82" i="78"/>
  <c r="I81" i="78"/>
  <c r="E81" i="78"/>
  <c r="I80" i="78"/>
  <c r="E80" i="78"/>
  <c r="I79" i="78"/>
  <c r="E79" i="78"/>
  <c r="I78" i="78"/>
  <c r="E78" i="78"/>
  <c r="I77" i="78"/>
  <c r="E77" i="78"/>
  <c r="I76" i="78"/>
  <c r="E76" i="78"/>
  <c r="I75" i="78"/>
  <c r="E75" i="78"/>
  <c r="I74" i="78"/>
  <c r="E74" i="78"/>
  <c r="I73" i="78"/>
  <c r="E73" i="78"/>
  <c r="G70" i="78"/>
  <c r="C70" i="78"/>
  <c r="H68" i="78"/>
  <c r="D68" i="78"/>
  <c r="I67" i="78"/>
  <c r="E67" i="78"/>
  <c r="I66" i="78"/>
  <c r="E66" i="78"/>
  <c r="I65" i="78"/>
  <c r="E65" i="78"/>
  <c r="I63" i="78"/>
  <c r="E63" i="78"/>
  <c r="I62" i="78"/>
  <c r="E62" i="78"/>
  <c r="I61" i="78"/>
  <c r="E61" i="78"/>
  <c r="I60" i="78"/>
  <c r="E60" i="78"/>
  <c r="H56" i="78"/>
  <c r="I34" i="78" s="1"/>
  <c r="A25" i="78" s="1"/>
  <c r="D56" i="78"/>
  <c r="E34" i="78" s="1"/>
  <c r="E41" i="78" s="1"/>
  <c r="I55" i="78"/>
  <c r="E55" i="78"/>
  <c r="I54" i="78"/>
  <c r="E54" i="78"/>
  <c r="I53" i="78"/>
  <c r="E53" i="78"/>
  <c r="I51" i="78"/>
  <c r="E51" i="78"/>
  <c r="I50" i="78"/>
  <c r="E50" i="78"/>
  <c r="I49" i="78"/>
  <c r="E49" i="78"/>
  <c r="G46" i="78"/>
  <c r="C46" i="78"/>
  <c r="I41" i="78"/>
  <c r="E13" i="78"/>
  <c r="D12" i="78" s="1"/>
  <c r="I174" i="77"/>
  <c r="H174" i="77"/>
  <c r="G174" i="77"/>
  <c r="E174" i="77"/>
  <c r="D174" i="77"/>
  <c r="C174" i="77"/>
  <c r="H160" i="77"/>
  <c r="D160" i="77"/>
  <c r="I159" i="77"/>
  <c r="E159" i="77"/>
  <c r="I157" i="77"/>
  <c r="E157" i="77"/>
  <c r="G154" i="77"/>
  <c r="C154" i="77"/>
  <c r="H152" i="77"/>
  <c r="D152" i="77"/>
  <c r="I151" i="77"/>
  <c r="E151" i="77"/>
  <c r="I150" i="77"/>
  <c r="E150" i="77"/>
  <c r="I149" i="77"/>
  <c r="E149" i="77"/>
  <c r="I144" i="77"/>
  <c r="E144" i="77"/>
  <c r="I143" i="77"/>
  <c r="E143" i="77"/>
  <c r="I142" i="77"/>
  <c r="E142" i="77"/>
  <c r="I141" i="77"/>
  <c r="E141" i="77"/>
  <c r="H136" i="77"/>
  <c r="D136" i="77"/>
  <c r="I135" i="77"/>
  <c r="E135" i="77"/>
  <c r="I134" i="77"/>
  <c r="E134" i="77"/>
  <c r="I133" i="77"/>
  <c r="E133" i="77"/>
  <c r="I131" i="77"/>
  <c r="E131" i="77"/>
  <c r="I130" i="77"/>
  <c r="E130" i="77"/>
  <c r="I129" i="77"/>
  <c r="E129" i="77"/>
  <c r="I127" i="77"/>
  <c r="E127" i="77"/>
  <c r="I125" i="77"/>
  <c r="E125" i="77"/>
  <c r="I124" i="77"/>
  <c r="E124" i="77"/>
  <c r="I123" i="77"/>
  <c r="E123" i="77"/>
  <c r="I121" i="77"/>
  <c r="E121" i="77"/>
  <c r="I119" i="77"/>
  <c r="E119" i="77"/>
  <c r="I118" i="77"/>
  <c r="E118" i="77"/>
  <c r="G114" i="77"/>
  <c r="C114" i="77"/>
  <c r="H112" i="77"/>
  <c r="D112" i="77"/>
  <c r="I111" i="77"/>
  <c r="E111" i="77"/>
  <c r="I110" i="77"/>
  <c r="E110" i="77"/>
  <c r="I109" i="77"/>
  <c r="E109" i="77"/>
  <c r="I107" i="77"/>
  <c r="E107" i="77"/>
  <c r="I105" i="77"/>
  <c r="E105" i="77"/>
  <c r="I104" i="77"/>
  <c r="E104" i="77"/>
  <c r="I102" i="77"/>
  <c r="E102" i="77"/>
  <c r="I101" i="77"/>
  <c r="E101" i="77"/>
  <c r="I100" i="77"/>
  <c r="E100" i="77"/>
  <c r="I98" i="77"/>
  <c r="E98" i="77"/>
  <c r="I97" i="77"/>
  <c r="E97" i="77"/>
  <c r="I95" i="77"/>
  <c r="E95" i="77"/>
  <c r="I94" i="77"/>
  <c r="E94" i="77"/>
  <c r="I93" i="77"/>
  <c r="E93" i="77"/>
  <c r="I92" i="77"/>
  <c r="E92" i="77"/>
  <c r="I91" i="77"/>
  <c r="E91" i="77"/>
  <c r="H86" i="77"/>
  <c r="D86" i="77"/>
  <c r="I85" i="77"/>
  <c r="E85" i="77"/>
  <c r="I84" i="77"/>
  <c r="E84" i="77"/>
  <c r="I83" i="77"/>
  <c r="E83" i="77"/>
  <c r="I82" i="77"/>
  <c r="E82" i="77"/>
  <c r="I81" i="77"/>
  <c r="E81" i="77"/>
  <c r="I80" i="77"/>
  <c r="E80" i="77"/>
  <c r="I79" i="77"/>
  <c r="E79" i="77"/>
  <c r="I78" i="77"/>
  <c r="E78" i="77"/>
  <c r="I77" i="77"/>
  <c r="E77" i="77"/>
  <c r="I76" i="77"/>
  <c r="E76" i="77"/>
  <c r="I75" i="77"/>
  <c r="E75" i="77"/>
  <c r="I74" i="77"/>
  <c r="E74" i="77"/>
  <c r="I73" i="77"/>
  <c r="E73" i="77"/>
  <c r="G70" i="77"/>
  <c r="C70" i="77"/>
  <c r="H68" i="77"/>
  <c r="D68" i="77"/>
  <c r="I67" i="77"/>
  <c r="E67" i="77"/>
  <c r="I66" i="77"/>
  <c r="E66" i="77"/>
  <c r="I65" i="77"/>
  <c r="E65" i="77"/>
  <c r="I63" i="77"/>
  <c r="E63" i="77"/>
  <c r="I62" i="77"/>
  <c r="E62" i="77"/>
  <c r="I61" i="77"/>
  <c r="E61" i="77"/>
  <c r="I60" i="77"/>
  <c r="E60" i="77"/>
  <c r="H56" i="77"/>
  <c r="I34" i="77" s="1"/>
  <c r="A24" i="77" s="1"/>
  <c r="D56" i="77"/>
  <c r="E34" i="77" s="1"/>
  <c r="E41" i="77" s="1"/>
  <c r="I55" i="77"/>
  <c r="E55" i="77"/>
  <c r="I54" i="77"/>
  <c r="E54" i="77"/>
  <c r="I53" i="77"/>
  <c r="E53" i="77"/>
  <c r="I51" i="77"/>
  <c r="E51" i="77"/>
  <c r="I50" i="77"/>
  <c r="E50" i="77"/>
  <c r="I49" i="77"/>
  <c r="E49" i="77"/>
  <c r="G46" i="77"/>
  <c r="C46" i="77"/>
  <c r="E13" i="77"/>
  <c r="D12" i="77" s="1"/>
  <c r="I174" i="76"/>
  <c r="H174" i="76"/>
  <c r="G174" i="76"/>
  <c r="E174" i="76"/>
  <c r="D174" i="76"/>
  <c r="C174" i="76"/>
  <c r="H160" i="76"/>
  <c r="D160" i="76"/>
  <c r="I159" i="76"/>
  <c r="E159" i="76"/>
  <c r="I157" i="76"/>
  <c r="E157" i="76"/>
  <c r="E160" i="76" s="1"/>
  <c r="G154" i="76"/>
  <c r="C154" i="76"/>
  <c r="H152" i="76"/>
  <c r="D152" i="76"/>
  <c r="I151" i="76"/>
  <c r="E151" i="76"/>
  <c r="I150" i="76"/>
  <c r="E150" i="76"/>
  <c r="I149" i="76"/>
  <c r="E149" i="76"/>
  <c r="I144" i="76"/>
  <c r="E144" i="76"/>
  <c r="I143" i="76"/>
  <c r="E143" i="76"/>
  <c r="I142" i="76"/>
  <c r="E142" i="76"/>
  <c r="I141" i="76"/>
  <c r="E141" i="76"/>
  <c r="H136" i="76"/>
  <c r="D136" i="76"/>
  <c r="I135" i="76"/>
  <c r="E135" i="76"/>
  <c r="I134" i="76"/>
  <c r="E134" i="76"/>
  <c r="I133" i="76"/>
  <c r="E133" i="76"/>
  <c r="I131" i="76"/>
  <c r="E131" i="76"/>
  <c r="I130" i="76"/>
  <c r="E130" i="76"/>
  <c r="I129" i="76"/>
  <c r="E129" i="76"/>
  <c r="I127" i="76"/>
  <c r="E127" i="76"/>
  <c r="I125" i="76"/>
  <c r="E125" i="76"/>
  <c r="I124" i="76"/>
  <c r="E124" i="76"/>
  <c r="I123" i="76"/>
  <c r="E123" i="76"/>
  <c r="I121" i="76"/>
  <c r="E121" i="76"/>
  <c r="I119" i="76"/>
  <c r="E119" i="76"/>
  <c r="I118" i="76"/>
  <c r="E118" i="76"/>
  <c r="G114" i="76"/>
  <c r="C114" i="76"/>
  <c r="H112" i="76"/>
  <c r="D112" i="76"/>
  <c r="I111" i="76"/>
  <c r="E111" i="76"/>
  <c r="I110" i="76"/>
  <c r="E110" i="76"/>
  <c r="I109" i="76"/>
  <c r="E109" i="76"/>
  <c r="I107" i="76"/>
  <c r="E107" i="76"/>
  <c r="I105" i="76"/>
  <c r="E105" i="76"/>
  <c r="I104" i="76"/>
  <c r="E104" i="76"/>
  <c r="I102" i="76"/>
  <c r="E102" i="76"/>
  <c r="I101" i="76"/>
  <c r="E101" i="76"/>
  <c r="I100" i="76"/>
  <c r="E100" i="76"/>
  <c r="I98" i="76"/>
  <c r="E98" i="76"/>
  <c r="I97" i="76"/>
  <c r="E97" i="76"/>
  <c r="I95" i="76"/>
  <c r="E95" i="76"/>
  <c r="I94" i="76"/>
  <c r="E94" i="76"/>
  <c r="I93" i="76"/>
  <c r="E93" i="76"/>
  <c r="I92" i="76"/>
  <c r="E92" i="76"/>
  <c r="I91" i="76"/>
  <c r="E91" i="76"/>
  <c r="H86" i="76"/>
  <c r="D86" i="76"/>
  <c r="I85" i="76"/>
  <c r="E85" i="76"/>
  <c r="I84" i="76"/>
  <c r="E84" i="76"/>
  <c r="I83" i="76"/>
  <c r="E83" i="76"/>
  <c r="I82" i="76"/>
  <c r="E82" i="76"/>
  <c r="I81" i="76"/>
  <c r="E81" i="76"/>
  <c r="I80" i="76"/>
  <c r="E80" i="76"/>
  <c r="I79" i="76"/>
  <c r="E79" i="76"/>
  <c r="I78" i="76"/>
  <c r="E78" i="76"/>
  <c r="I77" i="76"/>
  <c r="E77" i="76"/>
  <c r="I76" i="76"/>
  <c r="E76" i="76"/>
  <c r="I75" i="76"/>
  <c r="E75" i="76"/>
  <c r="I74" i="76"/>
  <c r="E74" i="76"/>
  <c r="I73" i="76"/>
  <c r="E73" i="76"/>
  <c r="G70" i="76"/>
  <c r="C70" i="76"/>
  <c r="H68" i="76"/>
  <c r="D68" i="76"/>
  <c r="I67" i="76"/>
  <c r="E67" i="76"/>
  <c r="I66" i="76"/>
  <c r="E66" i="76"/>
  <c r="I65" i="76"/>
  <c r="E65" i="76"/>
  <c r="I63" i="76"/>
  <c r="E63" i="76"/>
  <c r="I62" i="76"/>
  <c r="E62" i="76"/>
  <c r="I61" i="76"/>
  <c r="E61" i="76"/>
  <c r="I60" i="76"/>
  <c r="I68" i="76" s="1"/>
  <c r="E60" i="76"/>
  <c r="H56" i="76"/>
  <c r="I34" i="76" s="1"/>
  <c r="C5" i="75" s="1"/>
  <c r="D56" i="76"/>
  <c r="E34" i="76" s="1"/>
  <c r="I55" i="76"/>
  <c r="E55" i="76"/>
  <c r="I54" i="76"/>
  <c r="E54" i="76"/>
  <c r="I53" i="76"/>
  <c r="E53" i="76"/>
  <c r="I51" i="76"/>
  <c r="E51" i="76"/>
  <c r="I50" i="76"/>
  <c r="E50" i="76"/>
  <c r="I49" i="76"/>
  <c r="E49" i="76"/>
  <c r="G46" i="76"/>
  <c r="C46" i="76"/>
  <c r="E41" i="76"/>
  <c r="E13" i="76"/>
  <c r="D12" i="76" s="1"/>
  <c r="E152" i="83" l="1"/>
  <c r="E152" i="80"/>
  <c r="E152" i="76"/>
  <c r="E68" i="78"/>
  <c r="A24" i="80"/>
  <c r="I152" i="82"/>
  <c r="E160" i="83"/>
  <c r="I68" i="84"/>
  <c r="A25" i="86"/>
  <c r="A25" i="88"/>
  <c r="E56" i="88"/>
  <c r="E86" i="88"/>
  <c r="I86" i="89"/>
  <c r="C9" i="75"/>
  <c r="I160" i="90"/>
  <c r="E160" i="80"/>
  <c r="I68" i="81"/>
  <c r="I112" i="81"/>
  <c r="I152" i="83"/>
  <c r="A24" i="86"/>
  <c r="A24" i="88"/>
  <c r="I68" i="88"/>
  <c r="I56" i="78"/>
  <c r="I86" i="78"/>
  <c r="I136" i="78"/>
  <c r="E56" i="79"/>
  <c r="E86" i="79"/>
  <c r="E136" i="79"/>
  <c r="E68" i="84"/>
  <c r="I86" i="85"/>
  <c r="E68" i="86"/>
  <c r="I152" i="87"/>
  <c r="E7" i="88"/>
  <c r="E112" i="88"/>
  <c r="E152" i="88"/>
  <c r="I152" i="77"/>
  <c r="I38" i="77" s="1"/>
  <c r="F6" i="75" s="1"/>
  <c r="A24" i="78"/>
  <c r="I56" i="80"/>
  <c r="I86" i="80"/>
  <c r="E152" i="81"/>
  <c r="E160" i="81"/>
  <c r="I68" i="82"/>
  <c r="I56" i="86"/>
  <c r="I86" i="86"/>
  <c r="E56" i="87"/>
  <c r="E86" i="87"/>
  <c r="E112" i="87"/>
  <c r="I136" i="85"/>
  <c r="I136" i="89"/>
  <c r="E136" i="88"/>
  <c r="I136" i="80"/>
  <c r="I136" i="86"/>
  <c r="E136" i="87"/>
  <c r="E68" i="76"/>
  <c r="C6" i="75"/>
  <c r="E56" i="77"/>
  <c r="E86" i="77"/>
  <c r="E112" i="77"/>
  <c r="E136" i="77"/>
  <c r="C7" i="75"/>
  <c r="E152" i="78"/>
  <c r="E160" i="78"/>
  <c r="I68" i="79"/>
  <c r="I112" i="79"/>
  <c r="I160" i="80"/>
  <c r="E68" i="81"/>
  <c r="E34" i="88"/>
  <c r="E41" i="88" s="1"/>
  <c r="E68" i="83"/>
  <c r="E56" i="84"/>
  <c r="E6" i="84" s="1"/>
  <c r="E136" i="84"/>
  <c r="E160" i="84"/>
  <c r="I160" i="86"/>
  <c r="I152" i="88"/>
  <c r="I38" i="88" s="1"/>
  <c r="F17" i="75" s="1"/>
  <c r="E160" i="88"/>
  <c r="E152" i="90"/>
  <c r="E160" i="90"/>
  <c r="I152" i="76"/>
  <c r="I38" i="76" s="1"/>
  <c r="F5" i="75" s="1"/>
  <c r="I68" i="77"/>
  <c r="I160" i="78"/>
  <c r="E68" i="80"/>
  <c r="I152" i="81"/>
  <c r="I38" i="81" s="1"/>
  <c r="F10" i="75" s="1"/>
  <c r="I160" i="81"/>
  <c r="E152" i="82"/>
  <c r="E160" i="82"/>
  <c r="I68" i="83"/>
  <c r="E56" i="85"/>
  <c r="E6" i="85" s="1"/>
  <c r="E152" i="85"/>
  <c r="E8" i="85" s="1"/>
  <c r="E152" i="86"/>
  <c r="E160" i="86"/>
  <c r="I68" i="87"/>
  <c r="E56" i="89"/>
  <c r="E6" i="89" s="1"/>
  <c r="E152" i="89"/>
  <c r="I56" i="90"/>
  <c r="I86" i="90"/>
  <c r="I136" i="90"/>
  <c r="I38" i="79"/>
  <c r="F8" i="75" s="1"/>
  <c r="I38" i="82"/>
  <c r="F11" i="75" s="1"/>
  <c r="I38" i="83"/>
  <c r="F12" i="75" s="1"/>
  <c r="I38" i="87"/>
  <c r="F16" i="75" s="1"/>
  <c r="I112" i="82"/>
  <c r="I112" i="88"/>
  <c r="I112" i="76"/>
  <c r="I112" i="77"/>
  <c r="I112" i="83"/>
  <c r="I112" i="84"/>
  <c r="I112" i="87"/>
  <c r="E112" i="79"/>
  <c r="E7" i="79" s="1"/>
  <c r="E152" i="84"/>
  <c r="A24" i="76"/>
  <c r="E136" i="76"/>
  <c r="E8" i="76" s="1"/>
  <c r="A25" i="77"/>
  <c r="I41" i="77"/>
  <c r="I56" i="77"/>
  <c r="I86" i="77"/>
  <c r="I136" i="77"/>
  <c r="I160" i="77"/>
  <c r="I68" i="78"/>
  <c r="I112" i="78"/>
  <c r="I7" i="78" s="1"/>
  <c r="I152" i="78"/>
  <c r="A24" i="79"/>
  <c r="I41" i="79"/>
  <c r="I56" i="79"/>
  <c r="I86" i="79"/>
  <c r="I136" i="79"/>
  <c r="I160" i="79"/>
  <c r="I68" i="80"/>
  <c r="I112" i="80"/>
  <c r="I7" i="80" s="1"/>
  <c r="I152" i="80"/>
  <c r="A24" i="81"/>
  <c r="E56" i="81"/>
  <c r="E6" i="81" s="1"/>
  <c r="E86" i="81"/>
  <c r="E112" i="81"/>
  <c r="E136" i="81"/>
  <c r="E8" i="81" s="1"/>
  <c r="A24" i="82"/>
  <c r="E56" i="82"/>
  <c r="E6" i="82" s="1"/>
  <c r="E86" i="82"/>
  <c r="E112" i="82"/>
  <c r="E136" i="82"/>
  <c r="E8" i="82" s="1"/>
  <c r="A24" i="83"/>
  <c r="E56" i="83"/>
  <c r="E86" i="83"/>
  <c r="E112" i="83"/>
  <c r="E136" i="83"/>
  <c r="E8" i="83" s="1"/>
  <c r="A25" i="84"/>
  <c r="I41" i="84"/>
  <c r="I56" i="84"/>
  <c r="E86" i="84"/>
  <c r="E112" i="84"/>
  <c r="I152" i="84"/>
  <c r="A24" i="85"/>
  <c r="I68" i="85"/>
  <c r="I112" i="85"/>
  <c r="I7" i="85" s="1"/>
  <c r="I160" i="85"/>
  <c r="I68" i="86"/>
  <c r="I112" i="86"/>
  <c r="I7" i="86" s="1"/>
  <c r="I152" i="86"/>
  <c r="I8" i="86" s="1"/>
  <c r="A24" i="87"/>
  <c r="I41" i="87"/>
  <c r="I56" i="87"/>
  <c r="I6" i="87" s="1"/>
  <c r="I86" i="87"/>
  <c r="I136" i="87"/>
  <c r="I160" i="87"/>
  <c r="I86" i="88"/>
  <c r="I136" i="88"/>
  <c r="A24" i="89"/>
  <c r="I68" i="89"/>
  <c r="I112" i="89"/>
  <c r="I7" i="89" s="1"/>
  <c r="I160" i="89"/>
  <c r="I68" i="90"/>
  <c r="I112" i="90"/>
  <c r="I7" i="90" s="1"/>
  <c r="I152" i="90"/>
  <c r="I8" i="90" s="1"/>
  <c r="E56" i="76"/>
  <c r="E6" i="76" s="1"/>
  <c r="E86" i="76"/>
  <c r="E112" i="76"/>
  <c r="A25" i="76"/>
  <c r="I41" i="76"/>
  <c r="I56" i="76"/>
  <c r="I86" i="76"/>
  <c r="I136" i="76"/>
  <c r="I160" i="76"/>
  <c r="E68" i="77"/>
  <c r="E152" i="77"/>
  <c r="E8" i="77" s="1"/>
  <c r="E160" i="77"/>
  <c r="E56" i="78"/>
  <c r="E6" i="78" s="1"/>
  <c r="E86" i="78"/>
  <c r="E112" i="78"/>
  <c r="E136" i="78"/>
  <c r="A25" i="79"/>
  <c r="E68" i="79"/>
  <c r="E152" i="79"/>
  <c r="E8" i="79" s="1"/>
  <c r="E160" i="79"/>
  <c r="E56" i="80"/>
  <c r="E86" i="80"/>
  <c r="E112" i="80"/>
  <c r="E136" i="80"/>
  <c r="E8" i="80" s="1"/>
  <c r="A25" i="81"/>
  <c r="I41" i="81"/>
  <c r="I56" i="81"/>
  <c r="I6" i="81" s="1"/>
  <c r="I86" i="81"/>
  <c r="I136" i="81"/>
  <c r="I8" i="81" s="1"/>
  <c r="A25" i="82"/>
  <c r="I41" i="82"/>
  <c r="I56" i="82"/>
  <c r="I6" i="82" s="1"/>
  <c r="I86" i="82"/>
  <c r="I7" i="82" s="1"/>
  <c r="I136" i="82"/>
  <c r="A25" i="83"/>
  <c r="I41" i="83"/>
  <c r="I56" i="83"/>
  <c r="I6" i="83" s="1"/>
  <c r="I86" i="83"/>
  <c r="I136" i="83"/>
  <c r="I8" i="83" s="1"/>
  <c r="I160" i="83"/>
  <c r="I86" i="84"/>
  <c r="I136" i="84"/>
  <c r="I8" i="84" s="1"/>
  <c r="A25" i="85"/>
  <c r="I41" i="85"/>
  <c r="I56" i="85"/>
  <c r="E86" i="85"/>
  <c r="E112" i="85"/>
  <c r="I152" i="85"/>
  <c r="I8" i="85" s="1"/>
  <c r="E160" i="85"/>
  <c r="E56" i="86"/>
  <c r="E86" i="86"/>
  <c r="E112" i="86"/>
  <c r="E136" i="86"/>
  <c r="E8" i="86" s="1"/>
  <c r="A25" i="87"/>
  <c r="E68" i="87"/>
  <c r="E6" i="87" s="1"/>
  <c r="E152" i="87"/>
  <c r="E160" i="87"/>
  <c r="E68" i="88"/>
  <c r="E6" i="88" s="1"/>
  <c r="A25" i="89"/>
  <c r="I41" i="89"/>
  <c r="I56" i="89"/>
  <c r="I6" i="89" s="1"/>
  <c r="E86" i="89"/>
  <c r="E112" i="89"/>
  <c r="I152" i="89"/>
  <c r="E160" i="89"/>
  <c r="E56" i="90"/>
  <c r="E6" i="90" s="1"/>
  <c r="E86" i="90"/>
  <c r="E112" i="90"/>
  <c r="E7" i="90" s="1"/>
  <c r="E136" i="90"/>
  <c r="E8" i="89"/>
  <c r="E8" i="88"/>
  <c r="I6" i="84"/>
  <c r="I6" i="85"/>
  <c r="I6" i="88"/>
  <c r="E37" i="90"/>
  <c r="I6" i="90"/>
  <c r="E37" i="89"/>
  <c r="I8" i="88"/>
  <c r="E37" i="88"/>
  <c r="E37" i="87"/>
  <c r="I7" i="87"/>
  <c r="I8" i="87"/>
  <c r="E37" i="86"/>
  <c r="E6" i="86"/>
  <c r="I6" i="86"/>
  <c r="E37" i="85"/>
  <c r="E37" i="84"/>
  <c r="E37" i="83"/>
  <c r="E6" i="83"/>
  <c r="E37" i="82"/>
  <c r="I8" i="82"/>
  <c r="E37" i="81"/>
  <c r="I7" i="81"/>
  <c r="E37" i="80"/>
  <c r="E6" i="80"/>
  <c r="I6" i="80"/>
  <c r="I8" i="80"/>
  <c r="E37" i="79"/>
  <c r="E6" i="79"/>
  <c r="I6" i="79"/>
  <c r="I7" i="79"/>
  <c r="I8" i="79"/>
  <c r="E37" i="78"/>
  <c r="I6" i="78"/>
  <c r="I8" i="78"/>
  <c r="E37" i="77"/>
  <c r="E6" i="77"/>
  <c r="I6" i="77"/>
  <c r="I7" i="77"/>
  <c r="I8" i="77"/>
  <c r="E37" i="76"/>
  <c r="I6" i="76"/>
  <c r="I8" i="76"/>
  <c r="I7" i="88" l="1"/>
  <c r="E7" i="84"/>
  <c r="E7" i="87"/>
  <c r="E7" i="81"/>
  <c r="E9" i="81" s="1"/>
  <c r="E10" i="81" s="1"/>
  <c r="C10" i="81" s="1"/>
  <c r="E38" i="81" s="1"/>
  <c r="E8" i="90"/>
  <c r="E9" i="90" s="1"/>
  <c r="E10" i="90" s="1"/>
  <c r="C10" i="90" s="1"/>
  <c r="E38" i="90" s="1"/>
  <c r="E8" i="78"/>
  <c r="E9" i="78" s="1"/>
  <c r="E10" i="78" s="1"/>
  <c r="C10" i="78" s="1"/>
  <c r="E38" i="78" s="1"/>
  <c r="E8" i="84"/>
  <c r="E9" i="84" s="1"/>
  <c r="E10" i="84" s="1"/>
  <c r="C10" i="84" s="1"/>
  <c r="E38" i="84" s="1"/>
  <c r="E7" i="89"/>
  <c r="E7" i="85"/>
  <c r="E9" i="85" s="1"/>
  <c r="E10" i="85" s="1"/>
  <c r="C10" i="85" s="1"/>
  <c r="E38" i="85" s="1"/>
  <c r="E7" i="80"/>
  <c r="E9" i="80" s="1"/>
  <c r="E10" i="80" s="1"/>
  <c r="C10" i="80" s="1"/>
  <c r="E38" i="80" s="1"/>
  <c r="E7" i="78"/>
  <c r="E7" i="76"/>
  <c r="E7" i="83"/>
  <c r="E9" i="83" s="1"/>
  <c r="E10" i="83" s="1"/>
  <c r="C10" i="83" s="1"/>
  <c r="E38" i="83" s="1"/>
  <c r="E7" i="77"/>
  <c r="E9" i="77" s="1"/>
  <c r="E10" i="77" s="1"/>
  <c r="C10" i="77" s="1"/>
  <c r="E38" i="77" s="1"/>
  <c r="I7" i="76"/>
  <c r="E9" i="89"/>
  <c r="E10" i="89" s="1"/>
  <c r="C10" i="89" s="1"/>
  <c r="E38" i="89" s="1"/>
  <c r="E9" i="88"/>
  <c r="E10" i="88" s="1"/>
  <c r="C10" i="88" s="1"/>
  <c r="E38" i="88" s="1"/>
  <c r="I38" i="84"/>
  <c r="F13" i="75" s="1"/>
  <c r="I38" i="86"/>
  <c r="F15" i="75" s="1"/>
  <c r="I38" i="80"/>
  <c r="F9" i="75" s="1"/>
  <c r="I38" i="89"/>
  <c r="F18" i="75" s="1"/>
  <c r="I38" i="85"/>
  <c r="F14" i="75" s="1"/>
  <c r="I38" i="90"/>
  <c r="F19" i="75" s="1"/>
  <c r="I38" i="78"/>
  <c r="F7" i="75" s="1"/>
  <c r="I9" i="76"/>
  <c r="I10" i="76" s="1"/>
  <c r="I7" i="83"/>
  <c r="I7" i="84"/>
  <c r="I9" i="84" s="1"/>
  <c r="I10" i="84" s="1"/>
  <c r="I9" i="79"/>
  <c r="I10" i="79" s="1"/>
  <c r="I9" i="82"/>
  <c r="I11" i="82" s="1"/>
  <c r="E8" i="87"/>
  <c r="E9" i="87" s="1"/>
  <c r="E10" i="87" s="1"/>
  <c r="C10" i="87" s="1"/>
  <c r="E38" i="87" s="1"/>
  <c r="I8" i="89"/>
  <c r="I9" i="89" s="1"/>
  <c r="I10" i="89" s="1"/>
  <c r="E7" i="86"/>
  <c r="E9" i="86" s="1"/>
  <c r="E10" i="86" s="1"/>
  <c r="C10" i="86" s="1"/>
  <c r="E38" i="86" s="1"/>
  <c r="I9" i="85"/>
  <c r="I10" i="85" s="1"/>
  <c r="E7" i="82"/>
  <c r="E9" i="82" s="1"/>
  <c r="E10" i="82" s="1"/>
  <c r="C10" i="82" s="1"/>
  <c r="E38" i="82" s="1"/>
  <c r="I9" i="88"/>
  <c r="I11" i="88" s="1"/>
  <c r="I9" i="90"/>
  <c r="I9" i="87"/>
  <c r="I9" i="86"/>
  <c r="I9" i="83"/>
  <c r="I9" i="81"/>
  <c r="I9" i="80"/>
  <c r="E9" i="79"/>
  <c r="E10" i="79" s="1"/>
  <c r="C10" i="79" s="1"/>
  <c r="E38" i="79" s="1"/>
  <c r="I9" i="78"/>
  <c r="E9" i="76"/>
  <c r="E10" i="76" s="1"/>
  <c r="C10" i="76" s="1"/>
  <c r="E38" i="76" s="1"/>
  <c r="I9" i="77"/>
  <c r="I11" i="76" l="1"/>
  <c r="H12" i="76" s="1"/>
  <c r="D5" i="75" s="1"/>
  <c r="I11" i="79"/>
  <c r="H12" i="79" s="1"/>
  <c r="I10" i="82"/>
  <c r="H12" i="82" s="1"/>
  <c r="D11" i="75" s="1"/>
  <c r="I11" i="85"/>
  <c r="H12" i="85" s="1"/>
  <c r="I10" i="88"/>
  <c r="H12" i="88" s="1"/>
  <c r="D17" i="75" s="1"/>
  <c r="I11" i="84"/>
  <c r="H12" i="84" s="1"/>
  <c r="I11" i="89"/>
  <c r="H12" i="89" s="1"/>
  <c r="I11" i="90"/>
  <c r="I10" i="90"/>
  <c r="I11" i="87"/>
  <c r="I10" i="87"/>
  <c r="I11" i="86"/>
  <c r="I10" i="86"/>
  <c r="I11" i="83"/>
  <c r="I10" i="83"/>
  <c r="I10" i="81"/>
  <c r="I11" i="81"/>
  <c r="I11" i="80"/>
  <c r="I10" i="80"/>
  <c r="I11" i="78"/>
  <c r="I10" i="78"/>
  <c r="I11" i="77"/>
  <c r="I10" i="77"/>
  <c r="D8" i="75" l="1"/>
  <c r="I37" i="79"/>
  <c r="I13" i="79"/>
  <c r="H14" i="79" s="1"/>
  <c r="H16" i="79" s="1"/>
  <c r="I8" i="75" s="1"/>
  <c r="H12" i="87"/>
  <c r="D16" i="75" s="1"/>
  <c r="D14" i="75"/>
  <c r="I13" i="85"/>
  <c r="H14" i="85" s="1"/>
  <c r="H16" i="85" s="1"/>
  <c r="I14" i="75" s="1"/>
  <c r="I37" i="88"/>
  <c r="D13" i="75"/>
  <c r="I13" i="84"/>
  <c r="H14" i="84" s="1"/>
  <c r="H16" i="84" s="1"/>
  <c r="I13" i="75" s="1"/>
  <c r="I37" i="84"/>
  <c r="I37" i="76"/>
  <c r="I37" i="85"/>
  <c r="D18" i="75"/>
  <c r="I37" i="89"/>
  <c r="I37" i="82"/>
  <c r="H12" i="86"/>
  <c r="D15" i="75" s="1"/>
  <c r="I13" i="88"/>
  <c r="H14" i="88" s="1"/>
  <c r="H16" i="88" s="1"/>
  <c r="I17" i="75" s="1"/>
  <c r="I13" i="89"/>
  <c r="H14" i="89" s="1"/>
  <c r="H16" i="89" s="1"/>
  <c r="I18" i="75" s="1"/>
  <c r="I13" i="82"/>
  <c r="H14" i="82" s="1"/>
  <c r="H16" i="82" s="1"/>
  <c r="I11" i="75" s="1"/>
  <c r="I13" i="76"/>
  <c r="H14" i="76" s="1"/>
  <c r="H16" i="76" s="1"/>
  <c r="I5" i="75" s="1"/>
  <c r="H12" i="77"/>
  <c r="D6" i="75" s="1"/>
  <c r="H12" i="90"/>
  <c r="D19" i="75" s="1"/>
  <c r="H12" i="80"/>
  <c r="D9" i="75" s="1"/>
  <c r="H12" i="83"/>
  <c r="D12" i="75" s="1"/>
  <c r="H12" i="78"/>
  <c r="D7" i="75" s="1"/>
  <c r="H12" i="81"/>
  <c r="D10" i="75" s="1"/>
  <c r="I37" i="77" l="1"/>
  <c r="I13" i="87"/>
  <c r="H14" i="87" s="1"/>
  <c r="H16" i="87" s="1"/>
  <c r="I16" i="75" s="1"/>
  <c r="I37" i="87"/>
  <c r="I13" i="83"/>
  <c r="H14" i="83" s="1"/>
  <c r="H16" i="83" s="1"/>
  <c r="I12" i="75" s="1"/>
  <c r="I13" i="77"/>
  <c r="H14" i="77" s="1"/>
  <c r="H16" i="77" s="1"/>
  <c r="I6" i="75" s="1"/>
  <c r="I13" i="78"/>
  <c r="H14" i="78" s="1"/>
  <c r="H16" i="78" s="1"/>
  <c r="I7" i="75" s="1"/>
  <c r="I37" i="78"/>
  <c r="I13" i="90"/>
  <c r="H14" i="90" s="1"/>
  <c r="H16" i="90" s="1"/>
  <c r="I19" i="75" s="1"/>
  <c r="I13" i="86"/>
  <c r="H14" i="86" s="1"/>
  <c r="H16" i="86" s="1"/>
  <c r="I15" i="75" s="1"/>
  <c r="I37" i="80"/>
  <c r="I37" i="86"/>
  <c r="I13" i="81"/>
  <c r="H14" i="81" s="1"/>
  <c r="H16" i="81" s="1"/>
  <c r="I10" i="75" s="1"/>
  <c r="I37" i="90"/>
  <c r="I37" i="83"/>
  <c r="I37" i="81"/>
  <c r="I13" i="80"/>
  <c r="H14" i="80" s="1"/>
  <c r="H16" i="80" s="1"/>
  <c r="I9" i="75" s="1"/>
  <c r="I21" i="75"/>
  <c r="A4" i="75" l="1"/>
  <c r="G154" i="58" l="1"/>
  <c r="G154" i="73"/>
  <c r="C154" i="58"/>
  <c r="C154" i="73"/>
  <c r="G114" i="58"/>
  <c r="G114" i="73"/>
  <c r="C114" i="58"/>
  <c r="C114" i="73"/>
  <c r="H160" i="58" l="1"/>
  <c r="D160" i="58"/>
  <c r="D160" i="73"/>
  <c r="H152" i="58"/>
  <c r="D152" i="58"/>
  <c r="D152" i="73"/>
  <c r="D136" i="58"/>
  <c r="D136" i="73"/>
  <c r="H136" i="58"/>
  <c r="D112" i="58"/>
  <c r="D112" i="73"/>
  <c r="H112" i="58"/>
  <c r="D86" i="58"/>
  <c r="D86" i="73"/>
  <c r="H86" i="58"/>
  <c r="H86" i="73" l="1"/>
  <c r="H112" i="73"/>
  <c r="H160" i="73"/>
  <c r="C174" i="73"/>
  <c r="G174" i="73"/>
  <c r="H174" i="73"/>
  <c r="D174" i="73"/>
  <c r="H136" i="73"/>
  <c r="H152" i="73"/>
  <c r="G70" i="73"/>
  <c r="C70" i="73"/>
  <c r="H68" i="73"/>
  <c r="D68" i="73"/>
  <c r="H56" i="73"/>
  <c r="D56" i="73"/>
  <c r="G46" i="73"/>
  <c r="C46" i="73"/>
  <c r="E13" i="73"/>
  <c r="D12" i="73" s="1"/>
  <c r="I174" i="58"/>
  <c r="H174" i="58"/>
  <c r="G174" i="58"/>
  <c r="E174" i="58"/>
  <c r="D174" i="58"/>
  <c r="C174" i="58"/>
  <c r="I159" i="58"/>
  <c r="E159" i="58"/>
  <c r="I157" i="58"/>
  <c r="E157" i="58"/>
  <c r="I151" i="58"/>
  <c r="E151" i="58"/>
  <c r="I150" i="58"/>
  <c r="I150" i="73" s="1"/>
  <c r="E150" i="58"/>
  <c r="E150" i="73" s="1"/>
  <c r="I149" i="58"/>
  <c r="E149" i="58"/>
  <c r="E149" i="73" s="1"/>
  <c r="I144" i="58"/>
  <c r="I144" i="73" s="1"/>
  <c r="E144" i="58"/>
  <c r="E144" i="73" s="1"/>
  <c r="I143" i="58"/>
  <c r="I143" i="73" s="1"/>
  <c r="E143" i="58"/>
  <c r="E143" i="73" s="1"/>
  <c r="I142" i="58"/>
  <c r="I142" i="73" s="1"/>
  <c r="E142" i="58"/>
  <c r="E142" i="73" s="1"/>
  <c r="I141" i="58"/>
  <c r="I141" i="73" s="1"/>
  <c r="E141" i="58"/>
  <c r="E141" i="73" s="1"/>
  <c r="I135" i="58"/>
  <c r="I135" i="73" s="1"/>
  <c r="E135" i="58"/>
  <c r="E135" i="73" s="1"/>
  <c r="I134" i="58"/>
  <c r="I134" i="73" s="1"/>
  <c r="E134" i="58"/>
  <c r="E134" i="73" s="1"/>
  <c r="I133" i="58"/>
  <c r="I133" i="73" s="1"/>
  <c r="E133" i="58"/>
  <c r="E133" i="73" s="1"/>
  <c r="I131" i="58"/>
  <c r="I131" i="73" s="1"/>
  <c r="E131" i="58"/>
  <c r="E131" i="73" s="1"/>
  <c r="I130" i="58"/>
  <c r="I130" i="73" s="1"/>
  <c r="E130" i="58"/>
  <c r="E130" i="73" s="1"/>
  <c r="I129" i="58"/>
  <c r="I129" i="73" s="1"/>
  <c r="E129" i="58"/>
  <c r="E129" i="73" s="1"/>
  <c r="I127" i="58"/>
  <c r="I127" i="73" s="1"/>
  <c r="E127" i="58"/>
  <c r="E127" i="73" s="1"/>
  <c r="I125" i="58"/>
  <c r="I125" i="73" s="1"/>
  <c r="E125" i="58"/>
  <c r="E125" i="73" s="1"/>
  <c r="I124" i="58"/>
  <c r="I124" i="73" s="1"/>
  <c r="E124" i="58"/>
  <c r="E124" i="73" s="1"/>
  <c r="I123" i="58"/>
  <c r="I123" i="73" s="1"/>
  <c r="E123" i="58"/>
  <c r="E123" i="73" s="1"/>
  <c r="I121" i="58"/>
  <c r="I121" i="73" s="1"/>
  <c r="E121" i="58"/>
  <c r="E121" i="73" s="1"/>
  <c r="I119" i="58"/>
  <c r="I119" i="73" s="1"/>
  <c r="E119" i="58"/>
  <c r="E119" i="73" s="1"/>
  <c r="I118" i="58"/>
  <c r="I118" i="73" s="1"/>
  <c r="E118" i="58"/>
  <c r="E118" i="73" s="1"/>
  <c r="I111" i="58"/>
  <c r="I111" i="73" s="1"/>
  <c r="E111" i="58"/>
  <c r="E111" i="73" s="1"/>
  <c r="I110" i="58"/>
  <c r="I110" i="73" s="1"/>
  <c r="E110" i="58"/>
  <c r="E110" i="73" s="1"/>
  <c r="I109" i="58"/>
  <c r="I109" i="73" s="1"/>
  <c r="E109" i="58"/>
  <c r="E109" i="73" s="1"/>
  <c r="I107" i="58"/>
  <c r="I107" i="73" s="1"/>
  <c r="E107" i="58"/>
  <c r="E107" i="73" s="1"/>
  <c r="I105" i="58"/>
  <c r="I105" i="73" s="1"/>
  <c r="E105" i="58"/>
  <c r="E105" i="73" s="1"/>
  <c r="I104" i="58"/>
  <c r="I104" i="73" s="1"/>
  <c r="E104" i="58"/>
  <c r="E104" i="73" s="1"/>
  <c r="I102" i="58"/>
  <c r="I102" i="73" s="1"/>
  <c r="E102" i="58"/>
  <c r="E102" i="73" s="1"/>
  <c r="I101" i="58"/>
  <c r="I101" i="73" s="1"/>
  <c r="E101" i="58"/>
  <c r="E101" i="73" s="1"/>
  <c r="I100" i="58"/>
  <c r="I100" i="73" s="1"/>
  <c r="E100" i="58"/>
  <c r="E100" i="73" s="1"/>
  <c r="I98" i="58"/>
  <c r="I98" i="73" s="1"/>
  <c r="E98" i="58"/>
  <c r="E98" i="73" s="1"/>
  <c r="I97" i="58"/>
  <c r="I97" i="73" s="1"/>
  <c r="E97" i="58"/>
  <c r="E97" i="73" s="1"/>
  <c r="I95" i="58"/>
  <c r="I95" i="73" s="1"/>
  <c r="E95" i="58"/>
  <c r="E95" i="73" s="1"/>
  <c r="I94" i="58"/>
  <c r="I94" i="73" s="1"/>
  <c r="E94" i="58"/>
  <c r="E94" i="73" s="1"/>
  <c r="I93" i="58"/>
  <c r="I93" i="73" s="1"/>
  <c r="E93" i="58"/>
  <c r="E93" i="73" s="1"/>
  <c r="I92" i="58"/>
  <c r="I92" i="73" s="1"/>
  <c r="E92" i="58"/>
  <c r="E92" i="73" s="1"/>
  <c r="I91" i="58"/>
  <c r="I91" i="73" s="1"/>
  <c r="E91" i="58"/>
  <c r="E91" i="73" s="1"/>
  <c r="I85" i="58"/>
  <c r="I85" i="73" s="1"/>
  <c r="E85" i="58"/>
  <c r="E85" i="73" s="1"/>
  <c r="I84" i="58"/>
  <c r="I84" i="73" s="1"/>
  <c r="E84" i="58"/>
  <c r="E84" i="73" s="1"/>
  <c r="I83" i="58"/>
  <c r="I83" i="73" s="1"/>
  <c r="E83" i="58"/>
  <c r="E83" i="73" s="1"/>
  <c r="I82" i="58"/>
  <c r="I82" i="73" s="1"/>
  <c r="E82" i="58"/>
  <c r="E82" i="73" s="1"/>
  <c r="I81" i="58"/>
  <c r="I81" i="73" s="1"/>
  <c r="E81" i="58"/>
  <c r="E81" i="73" s="1"/>
  <c r="I80" i="58"/>
  <c r="I80" i="73" s="1"/>
  <c r="E80" i="58"/>
  <c r="E80" i="73" s="1"/>
  <c r="I79" i="58"/>
  <c r="I79" i="73" s="1"/>
  <c r="E79" i="58"/>
  <c r="E79" i="73" s="1"/>
  <c r="I78" i="58"/>
  <c r="I78" i="73" s="1"/>
  <c r="E78" i="58"/>
  <c r="E78" i="73" s="1"/>
  <c r="I77" i="58"/>
  <c r="I77" i="73" s="1"/>
  <c r="E77" i="58"/>
  <c r="E77" i="73" s="1"/>
  <c r="I76" i="58"/>
  <c r="I76" i="73" s="1"/>
  <c r="E76" i="58"/>
  <c r="E76" i="73" s="1"/>
  <c r="I75" i="58"/>
  <c r="I75" i="73" s="1"/>
  <c r="E75" i="58"/>
  <c r="E75" i="73" s="1"/>
  <c r="I74" i="58"/>
  <c r="I74" i="73" s="1"/>
  <c r="E74" i="58"/>
  <c r="E74" i="73" s="1"/>
  <c r="I73" i="58"/>
  <c r="I73" i="73" s="1"/>
  <c r="E73" i="58"/>
  <c r="E73" i="73" s="1"/>
  <c r="G70" i="58"/>
  <c r="C70" i="58"/>
  <c r="H68" i="58"/>
  <c r="D68" i="58"/>
  <c r="I67" i="58"/>
  <c r="I67" i="73" s="1"/>
  <c r="E67" i="58"/>
  <c r="E67" i="73" s="1"/>
  <c r="I66" i="58"/>
  <c r="I66" i="73" s="1"/>
  <c r="E66" i="58"/>
  <c r="E66" i="73" s="1"/>
  <c r="I65" i="58"/>
  <c r="I65" i="73" s="1"/>
  <c r="E65" i="58"/>
  <c r="E65" i="73" s="1"/>
  <c r="I63" i="58"/>
  <c r="I63" i="73" s="1"/>
  <c r="E63" i="58"/>
  <c r="E63" i="73" s="1"/>
  <c r="I62" i="58"/>
  <c r="I62" i="73" s="1"/>
  <c r="E62" i="58"/>
  <c r="E62" i="73" s="1"/>
  <c r="I61" i="58"/>
  <c r="I61" i="73" s="1"/>
  <c r="E61" i="58"/>
  <c r="E61" i="73" s="1"/>
  <c r="I60" i="58"/>
  <c r="I60" i="73" s="1"/>
  <c r="E60" i="58"/>
  <c r="E60" i="73" s="1"/>
  <c r="H56" i="58"/>
  <c r="I34" i="58" s="1"/>
  <c r="D56" i="58"/>
  <c r="E34" i="58" s="1"/>
  <c r="E41" i="58" s="1"/>
  <c r="I55" i="58"/>
  <c r="I55" i="73" s="1"/>
  <c r="E55" i="58"/>
  <c r="E55" i="73" s="1"/>
  <c r="I54" i="58"/>
  <c r="I54" i="73" s="1"/>
  <c r="E54" i="58"/>
  <c r="E54" i="73" s="1"/>
  <c r="I53" i="58"/>
  <c r="I53" i="73" s="1"/>
  <c r="E53" i="58"/>
  <c r="E53" i="73" s="1"/>
  <c r="I51" i="58"/>
  <c r="I51" i="73" s="1"/>
  <c r="E51" i="58"/>
  <c r="E51" i="73" s="1"/>
  <c r="I50" i="58"/>
  <c r="I50" i="73" s="1"/>
  <c r="E50" i="58"/>
  <c r="E50" i="73" s="1"/>
  <c r="I49" i="58"/>
  <c r="I49" i="73" s="1"/>
  <c r="E49" i="58"/>
  <c r="E49" i="73" s="1"/>
  <c r="G46" i="58"/>
  <c r="C46" i="58"/>
  <c r="C4" i="75"/>
  <c r="E13" i="58"/>
  <c r="D12" i="58" s="1"/>
  <c r="E21" i="75" s="1"/>
  <c r="E151" i="73" l="1"/>
  <c r="E160" i="73"/>
  <c r="I34" i="73"/>
  <c r="C20" i="75" s="1"/>
  <c r="E34" i="73"/>
  <c r="E41" i="73" s="1"/>
  <c r="I160" i="58"/>
  <c r="I174" i="73" s="1"/>
  <c r="E136" i="58"/>
  <c r="E40" i="89"/>
  <c r="D42" i="89" s="1"/>
  <c r="E40" i="90"/>
  <c r="D42" i="90" s="1"/>
  <c r="E40" i="87"/>
  <c r="E40" i="88"/>
  <c r="D42" i="88" s="1"/>
  <c r="E40" i="85"/>
  <c r="D42" i="85" s="1"/>
  <c r="E40" i="86"/>
  <c r="D42" i="86" s="1"/>
  <c r="E40" i="83"/>
  <c r="D42" i="83" s="1"/>
  <c r="E40" i="84"/>
  <c r="D42" i="84" s="1"/>
  <c r="E40" i="81"/>
  <c r="D42" i="81" s="1"/>
  <c r="E40" i="82"/>
  <c r="D42" i="82" s="1"/>
  <c r="E40" i="79"/>
  <c r="D42" i="79" s="1"/>
  <c r="E40" i="80"/>
  <c r="D42" i="80" s="1"/>
  <c r="E40" i="77"/>
  <c r="E40" i="78"/>
  <c r="D42" i="78" s="1"/>
  <c r="D21" i="75"/>
  <c r="E40" i="76"/>
  <c r="D42" i="76" s="1"/>
  <c r="I136" i="58"/>
  <c r="E112" i="58"/>
  <c r="I56" i="58"/>
  <c r="I68" i="58"/>
  <c r="I112" i="58"/>
  <c r="E86" i="58"/>
  <c r="E7" i="58" s="1"/>
  <c r="I152" i="58"/>
  <c r="E56" i="58"/>
  <c r="E68" i="58"/>
  <c r="E152" i="58"/>
  <c r="E160" i="58"/>
  <c r="E174" i="73" s="1"/>
  <c r="I41" i="58"/>
  <c r="A25" i="58"/>
  <c r="A24" i="58"/>
  <c r="I86" i="58"/>
  <c r="E37" i="73"/>
  <c r="E37" i="58"/>
  <c r="C21" i="75" l="1"/>
  <c r="I160" i="73"/>
  <c r="F4" i="75"/>
  <c r="E43" i="77"/>
  <c r="D42" i="77"/>
  <c r="E43" i="87"/>
  <c r="D42" i="87"/>
  <c r="E43" i="89"/>
  <c r="E43" i="90"/>
  <c r="E43" i="88"/>
  <c r="E43" i="85"/>
  <c r="E43" i="86"/>
  <c r="E43" i="83"/>
  <c r="E43" i="84"/>
  <c r="E43" i="81"/>
  <c r="E43" i="82"/>
  <c r="E43" i="79"/>
  <c r="E43" i="80"/>
  <c r="E43" i="78"/>
  <c r="E43" i="76"/>
  <c r="I7" i="58"/>
  <c r="E8" i="58"/>
  <c r="I6" i="58"/>
  <c r="E6" i="58"/>
  <c r="I8" i="58"/>
  <c r="I41" i="73"/>
  <c r="A25" i="73"/>
  <c r="A24" i="73"/>
  <c r="E9" i="58" l="1"/>
  <c r="E10" i="58" s="1"/>
  <c r="C10" i="58" s="1"/>
  <c r="E38" i="58" s="1"/>
  <c r="E40" i="58" s="1"/>
  <c r="D42" i="58" s="1"/>
  <c r="I9" i="58"/>
  <c r="I11" i="58" s="1"/>
  <c r="I11" i="73" s="1"/>
  <c r="I10" i="58" l="1"/>
  <c r="I10" i="73" s="1"/>
  <c r="H12" i="58" l="1"/>
  <c r="D4" i="75" s="1"/>
  <c r="I68" i="73"/>
  <c r="I112" i="73"/>
  <c r="E56" i="73"/>
  <c r="E86" i="73"/>
  <c r="E136" i="73"/>
  <c r="I152" i="73"/>
  <c r="I56" i="73"/>
  <c r="I86" i="73"/>
  <c r="I136" i="73"/>
  <c r="E68" i="73"/>
  <c r="E112" i="73"/>
  <c r="E152" i="73"/>
  <c r="I37" i="58" l="1"/>
  <c r="I40" i="58" s="1"/>
  <c r="H42" i="58" s="1"/>
  <c r="H4" i="75" s="1"/>
  <c r="I13" i="58"/>
  <c r="H14" i="58" s="1"/>
  <c r="H16" i="58" s="1"/>
  <c r="H16" i="73" s="1"/>
  <c r="I20" i="75" s="1"/>
  <c r="I7" i="73"/>
  <c r="I6" i="73"/>
  <c r="E7" i="73"/>
  <c r="E6" i="73"/>
  <c r="I8" i="73"/>
  <c r="E8" i="73"/>
  <c r="E43" i="58"/>
  <c r="I4" i="75" l="1"/>
  <c r="I9" i="73"/>
  <c r="E9" i="73"/>
  <c r="E10" i="73" s="1"/>
  <c r="C10" i="73" s="1"/>
  <c r="E38" i="73" s="1"/>
  <c r="F21" i="75" l="1"/>
  <c r="E40" i="73"/>
  <c r="G11" i="73"/>
  <c r="D42" i="73" l="1"/>
  <c r="H21" i="75" s="1"/>
  <c r="E43" i="73"/>
  <c r="G21" i="75"/>
  <c r="I43" i="58"/>
  <c r="G10" i="73" l="1"/>
  <c r="I38" i="73" s="1"/>
  <c r="F20" i="75" s="1"/>
  <c r="H12" i="73"/>
  <c r="D20" i="75" s="1"/>
  <c r="I39" i="90" l="1"/>
  <c r="I39" i="76"/>
  <c r="E5" i="75" s="1"/>
  <c r="I39" i="88"/>
  <c r="I39" i="89"/>
  <c r="I39" i="86"/>
  <c r="I39" i="87"/>
  <c r="I39" i="84"/>
  <c r="I39" i="85"/>
  <c r="I39" i="82"/>
  <c r="E11" i="75" s="1"/>
  <c r="I39" i="83"/>
  <c r="E12" i="75" s="1"/>
  <c r="I39" i="80"/>
  <c r="E9" i="75" s="1"/>
  <c r="I39" i="81"/>
  <c r="E10" i="75" s="1"/>
  <c r="I39" i="78"/>
  <c r="E7" i="75" s="1"/>
  <c r="I39" i="79"/>
  <c r="E8" i="75" s="1"/>
  <c r="I39" i="77"/>
  <c r="E6" i="75" s="1"/>
  <c r="I13" i="73"/>
  <c r="H14" i="73" s="1"/>
  <c r="I37" i="73"/>
  <c r="I40" i="73" s="1"/>
  <c r="H42" i="73" l="1"/>
  <c r="H20" i="75" s="1"/>
  <c r="G20" i="75"/>
  <c r="I40" i="85"/>
  <c r="I43" i="85" s="1"/>
  <c r="E14" i="75"/>
  <c r="I40" i="87"/>
  <c r="I43" i="87" s="1"/>
  <c r="E16" i="75"/>
  <c r="I40" i="89"/>
  <c r="I43" i="89" s="1"/>
  <c r="E18" i="75"/>
  <c r="I40" i="90"/>
  <c r="E19" i="75"/>
  <c r="I40" i="84"/>
  <c r="I43" i="84" s="1"/>
  <c r="E13" i="75"/>
  <c r="I40" i="86"/>
  <c r="E15" i="75"/>
  <c r="I40" i="88"/>
  <c r="I43" i="88" s="1"/>
  <c r="E17" i="75"/>
  <c r="I40" i="77"/>
  <c r="I43" i="77" s="1"/>
  <c r="I40" i="81"/>
  <c r="I40" i="76"/>
  <c r="I40" i="79"/>
  <c r="I40" i="83"/>
  <c r="I40" i="80"/>
  <c r="H42" i="80" s="1"/>
  <c r="H9" i="75" s="1"/>
  <c r="I40" i="78"/>
  <c r="I40" i="82"/>
  <c r="H42" i="82" s="1"/>
  <c r="H11" i="75" s="1"/>
  <c r="I43" i="86"/>
  <c r="I43" i="73"/>
  <c r="I43" i="78" l="1"/>
  <c r="H42" i="78"/>
  <c r="H7" i="75" s="1"/>
  <c r="G12" i="75"/>
  <c r="H42" i="83"/>
  <c r="H12" i="75" s="1"/>
  <c r="G6" i="75"/>
  <c r="H42" i="77"/>
  <c r="H6" i="75" s="1"/>
  <c r="H42" i="88"/>
  <c r="H17" i="75" s="1"/>
  <c r="G17" i="75"/>
  <c r="H42" i="86"/>
  <c r="H15" i="75" s="1"/>
  <c r="G15" i="75"/>
  <c r="H42" i="84"/>
  <c r="H13" i="75" s="1"/>
  <c r="G13" i="75"/>
  <c r="H42" i="90"/>
  <c r="H19" i="75" s="1"/>
  <c r="G19" i="75"/>
  <c r="I43" i="90"/>
  <c r="H42" i="89"/>
  <c r="H18" i="75" s="1"/>
  <c r="G18" i="75"/>
  <c r="H42" i="87"/>
  <c r="H16" i="75" s="1"/>
  <c r="G16" i="75"/>
  <c r="H42" i="85"/>
  <c r="H14" i="75" s="1"/>
  <c r="G14" i="75"/>
  <c r="G8" i="75"/>
  <c r="H42" i="79"/>
  <c r="H8" i="75" s="1"/>
  <c r="G10" i="75"/>
  <c r="H42" i="81"/>
  <c r="H10" i="75" s="1"/>
  <c r="I43" i="76"/>
  <c r="H42" i="76"/>
  <c r="H5" i="75" s="1"/>
  <c r="I43" i="83"/>
  <c r="I43" i="81"/>
  <c r="G11" i="75"/>
  <c r="I43" i="79"/>
  <c r="I43" i="82"/>
  <c r="I43" i="80"/>
  <c r="G9" i="75"/>
  <c r="G7" i="75"/>
  <c r="G5" i="75"/>
</calcChain>
</file>

<file path=xl/comments1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1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2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3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4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5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6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7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18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</commentList>
</comments>
</file>

<file path=xl/comments2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3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4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5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6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7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8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comments9.xml><?xml version="1.0" encoding="utf-8"?>
<comments xmlns="http://schemas.openxmlformats.org/spreadsheetml/2006/main">
  <authors>
    <author>Kathy Goff</author>
  </authors>
  <commentList>
    <comment ref="C1" authorId="0">
      <text>
        <r>
          <rPr>
            <b/>
            <sz val="9"/>
            <color indexed="32"/>
            <rFont val="Tahoma"/>
            <family val="2"/>
          </rPr>
          <t>Enter Project Title and Project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32"/>
            <rFont val="Tahoma"/>
            <family val="2"/>
          </rPr>
          <t>Enter name of organization to occupy the future space and date of data input.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Edit Version number at times of revision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Add date for space study of existing conditions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Add date for first year of occupation of new space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Calculated by adding the quantity of offices and quantity of workstations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Items in the light blue font are standards from the Space Management Handbook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office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Utilizing approved organization chart input quantities of offices as designated by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If you enter a Non-Standard Office size, a waiver will need to be acquired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Enter Non-Standard Office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workstation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 xml:space="preserve">Utilizing approved organization chart input quantities of workstations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 xml:space="preserve">If you enter a Non-Standard Workstation size, a waiver will need to be acquired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Reasonable Accommodation may be approved for employees with special needs or for space consuming job functions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Enter Non-Standard Workstation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meeting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meeting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Utilizing current space plans or space survey, input approximate  resource space sizes and quantities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After reviewing current space study and evaluating future needs input quantities of standard resource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Enter Non-Standard Standard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Enter Non-Standard Special Support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Enter Exempt Space title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Input approximate space sizes and quantities excluded from UR calculation.  A waiver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Visitor, truck, trailer, etc.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Utilizing lease or site survey include the quantities of existing parking spaces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 xml:space="preserve">Input quantities of required parking spaces by type
</t>
        </r>
      </text>
    </comment>
  </commentList>
</comments>
</file>

<file path=xl/sharedStrings.xml><?xml version="1.0" encoding="utf-8"?>
<sst xmlns="http://schemas.openxmlformats.org/spreadsheetml/2006/main" count="4883" uniqueCount="195">
  <si>
    <t>subtotal</t>
  </si>
  <si>
    <t>=</t>
  </si>
  <si>
    <t>subtotal:</t>
  </si>
  <si>
    <t>space type</t>
  </si>
  <si>
    <t>quantity</t>
  </si>
  <si>
    <t>notes</t>
  </si>
  <si>
    <t>offices, workstations, and touchdown spaces</t>
  </si>
  <si>
    <t>meeting rooms, files, storage, printers, copiers, etc.</t>
  </si>
  <si>
    <t>square feet</t>
  </si>
  <si>
    <t>Total Occupants:</t>
  </si>
  <si>
    <t>notes / special requirements</t>
  </si>
  <si>
    <t>space requiring special build-out</t>
  </si>
  <si>
    <t>Parking</t>
  </si>
  <si>
    <t>parking type</t>
  </si>
  <si>
    <t>GOV</t>
  </si>
  <si>
    <t>POV</t>
  </si>
  <si>
    <t>other</t>
  </si>
  <si>
    <t>No Preference</t>
  </si>
  <si>
    <t>Unsecured</t>
  </si>
  <si>
    <r>
      <t>Basement</t>
    </r>
    <r>
      <rPr>
        <sz val="8"/>
        <rFont val="Arial"/>
        <family val="2"/>
      </rPr>
      <t xml:space="preserve"> (inside parking)</t>
    </r>
  </si>
  <si>
    <r>
      <t>Structured</t>
    </r>
    <r>
      <rPr>
        <sz val="8"/>
        <rFont val="Arial"/>
        <family val="2"/>
      </rPr>
      <t xml:space="preserve"> (outside parking)</t>
    </r>
  </si>
  <si>
    <r>
      <t>Surface</t>
    </r>
    <r>
      <rPr>
        <sz val="8"/>
        <rFont val="Arial"/>
        <family val="2"/>
      </rPr>
      <t xml:space="preserve"> (outside parking)</t>
    </r>
  </si>
  <si>
    <t>Secured</t>
  </si>
  <si>
    <t xml:space="preserve"> </t>
  </si>
  <si>
    <t>Internal Circulation</t>
  </si>
  <si>
    <t>(=) Total Usable Area</t>
  </si>
  <si>
    <t>% above Total Net Area</t>
  </si>
  <si>
    <t>Fit Factor Adjustment</t>
  </si>
  <si>
    <t>Individual Workspaces</t>
  </si>
  <si>
    <t>Standard Support Spaces</t>
  </si>
  <si>
    <t>Special Support Spaces</t>
  </si>
  <si>
    <t>(=) Total Net Area</t>
  </si>
  <si>
    <t>Rentable / Usable Factor</t>
  </si>
  <si>
    <t>multiplier that converts usable area to rentable area</t>
  </si>
  <si>
    <t>(=) Total Rentable Area</t>
  </si>
  <si>
    <t>used in Occupancy Agreement</t>
  </si>
  <si>
    <t>Library/Maps</t>
  </si>
  <si>
    <t>Data Center</t>
  </si>
  <si>
    <t>FWS size</t>
  </si>
  <si>
    <t>Kitchenette</t>
  </si>
  <si>
    <t>office type</t>
  </si>
  <si>
    <t>O1</t>
  </si>
  <si>
    <t>O2</t>
  </si>
  <si>
    <t>O3</t>
  </si>
  <si>
    <t>workstation type</t>
  </si>
  <si>
    <t>W1</t>
  </si>
  <si>
    <t>W2</t>
  </si>
  <si>
    <t>W3</t>
  </si>
  <si>
    <t>meeting space</t>
  </si>
  <si>
    <t>area lost due to estimated building floor plate inefficiencies.
% above Total Net Area</t>
  </si>
  <si>
    <t>File Room</t>
  </si>
  <si>
    <t>structural validation required for floor loading</t>
  </si>
  <si>
    <t>Locker/Shower Room</t>
  </si>
  <si>
    <t>Comfort Room</t>
  </si>
  <si>
    <t>Workout Room</t>
  </si>
  <si>
    <t>Vending</t>
  </si>
  <si>
    <t>Security/CCTV Monitoring Room</t>
  </si>
  <si>
    <t>Waiting Area</t>
  </si>
  <si>
    <t>Open Times 2 Files</t>
  </si>
  <si>
    <t>Open Lektriever/Small Track File</t>
  </si>
  <si>
    <t>Small Team Room</t>
  </si>
  <si>
    <t>Small Open Teaming Area</t>
  </si>
  <si>
    <t>Large Open Teaming Area</t>
  </si>
  <si>
    <t>Interact Zone</t>
  </si>
  <si>
    <t>Accommodates 2-4</t>
  </si>
  <si>
    <t>Accommodates 6-8</t>
  </si>
  <si>
    <t>File Zone</t>
  </si>
  <si>
    <t>Utilization Rate</t>
  </si>
  <si>
    <t>÷</t>
  </si>
  <si>
    <t>W4</t>
  </si>
  <si>
    <t>U.S. FISH &amp; WILDLIFE SERVICE</t>
  </si>
  <si>
    <t>Project Title
Location Address</t>
  </si>
  <si>
    <t>Space Exempt from UR</t>
  </si>
  <si>
    <t>Overall Utilization Rate</t>
  </si>
  <si>
    <t>Total Usable Area</t>
  </si>
  <si>
    <t>Prorated Portion of Shared-Use Space</t>
  </si>
  <si>
    <t>-</t>
  </si>
  <si>
    <t>+</t>
  </si>
  <si>
    <t>(=) Total Eligible Space</t>
  </si>
  <si>
    <t>Goal: under 180</t>
  </si>
  <si>
    <t>waiver required</t>
  </si>
  <si>
    <t>refer to shared use space chart</t>
  </si>
  <si>
    <t>Security Screening Mail Room</t>
  </si>
  <si>
    <t>Laboratory</t>
  </si>
  <si>
    <t>Space Summary</t>
  </si>
  <si>
    <t>Circulation Factor</t>
  </si>
  <si>
    <t>Adjustment to Total Eligible Space to achieve UR goal</t>
  </si>
  <si>
    <t>Fit Factor</t>
  </si>
  <si>
    <t>Total Space Summary</t>
  </si>
  <si>
    <t>≈</t>
  </si>
  <si>
    <t>N/A</t>
  </si>
  <si>
    <t>Storage Room</t>
  </si>
  <si>
    <t>Non-Supervisory FTE</t>
  </si>
  <si>
    <t>Quiet Room/Focus Booth</t>
  </si>
  <si>
    <t>Medium Team Room</t>
  </si>
  <si>
    <t>Large Team Room</t>
  </si>
  <si>
    <t>Small Conference Room</t>
  </si>
  <si>
    <t>Meeting Spaces</t>
  </si>
  <si>
    <t>Support Spaces</t>
  </si>
  <si>
    <t>Special Support Space</t>
  </si>
  <si>
    <t>support space</t>
  </si>
  <si>
    <t>Office Support Space</t>
  </si>
  <si>
    <t>Warehouse Storage</t>
  </si>
  <si>
    <t>Telecom/Network/Mechanical Closet</t>
  </si>
  <si>
    <t>Wareyard</t>
  </si>
  <si>
    <t>Offices</t>
  </si>
  <si>
    <t>Workstations</t>
  </si>
  <si>
    <t>Individual Workspace</t>
  </si>
  <si>
    <t>Filing</t>
  </si>
  <si>
    <t>Reception</t>
  </si>
  <si>
    <t>Reception Area</t>
  </si>
  <si>
    <t>Kitchenette w/ Break Room</t>
  </si>
  <si>
    <t>Production</t>
  </si>
  <si>
    <t>Work Room</t>
  </si>
  <si>
    <t>Shared copier/printer/fax/shred/mail</t>
  </si>
  <si>
    <t>Copier/printer/fax/shred/mail</t>
  </si>
  <si>
    <t>Storage</t>
  </si>
  <si>
    <t>Miscellaneous</t>
  </si>
  <si>
    <t>File Room - High Density</t>
  </si>
  <si>
    <t xml:space="preserve">File Room - Secure </t>
  </si>
  <si>
    <t>Health &amp; Wellness</t>
  </si>
  <si>
    <t>Security</t>
  </si>
  <si>
    <t>Entry Screening/Guard Station</t>
  </si>
  <si>
    <t>Assistant Director; Regional Director</t>
  </si>
  <si>
    <t>Large Conference/Training Room</t>
  </si>
  <si>
    <t>Medium Conference/Training Room</t>
  </si>
  <si>
    <t>Accommodates 1</t>
  </si>
  <si>
    <t>Accommodates 10-13</t>
  </si>
  <si>
    <t>Accommodates 15-20</t>
  </si>
  <si>
    <t>Accommodates 20-26</t>
  </si>
  <si>
    <t>Accommodates 50-73</t>
  </si>
  <si>
    <t>Open Area Files</t>
  </si>
  <si>
    <t>footprint for open support, including; lateral files, vertical files, storage cabinets, bookcases and safes away from office or workstation configuration</t>
  </si>
  <si>
    <t>Accommodates 2 machines</t>
  </si>
  <si>
    <t>Copy Area</t>
  </si>
  <si>
    <t>Exterior Space</t>
  </si>
  <si>
    <t>Level 2 Group Name &amp; Date</t>
  </si>
  <si>
    <t>"Other" may include boats, trailers, RVs, buses</t>
  </si>
  <si>
    <t>Contractor; Hoteling/Hot Desking Station for Teleworker/Visitor</t>
  </si>
  <si>
    <t>Division/Branch Chief; Supervisory FTE; Non-Supervisory GS-15</t>
  </si>
  <si>
    <t>Version 1</t>
  </si>
  <si>
    <t>Space Request Calculator</t>
  </si>
  <si>
    <t>Program</t>
  </si>
  <si>
    <t>Future Space Requirements - Executive Summary</t>
  </si>
  <si>
    <t>Total Eligible Space</t>
  </si>
  <si>
    <t>(+)
Portion of Shared Space</t>
  </si>
  <si>
    <t>(-)
Exempt
Spaces</t>
  </si>
  <si>
    <t>Head Count Summary</t>
  </si>
  <si>
    <t>Total Occupants</t>
  </si>
  <si>
    <t>Exempt Space</t>
  </si>
  <si>
    <t>Current year (optional)</t>
  </si>
  <si>
    <t>Future year</t>
  </si>
  <si>
    <t>Cost per SF</t>
  </si>
  <si>
    <t>excludes GSA &amp; DHS fees</t>
  </si>
  <si>
    <t>Level 1 Group 1 Name &amp; Date</t>
  </si>
  <si>
    <t>Level 1 Group 2 Name &amp; Date</t>
  </si>
  <si>
    <t>Level 1 Group 3 Name &amp; Date</t>
  </si>
  <si>
    <t>Level 1 Group 4 Name &amp; Date</t>
  </si>
  <si>
    <t>Level 1 Group 5 Name &amp; Date</t>
  </si>
  <si>
    <t>Level 1 Group 6 Name &amp; Date</t>
  </si>
  <si>
    <t>Level 1 Group 7 Name &amp; Date</t>
  </si>
  <si>
    <t>Level 1 Group 8 Name &amp; Date</t>
  </si>
  <si>
    <t>Level 1 Group 9 Name &amp; Date</t>
  </si>
  <si>
    <t>Level 1 Group 10 Name &amp; Date</t>
  </si>
  <si>
    <t>Level 1 Group 11 Name &amp; Date</t>
  </si>
  <si>
    <t>Level 1 Group 12 Name &amp; Date</t>
  </si>
  <si>
    <t>Level 1 Group 13 Name &amp; Date</t>
  </si>
  <si>
    <t>Level 1 Group 14 Name &amp; Date</t>
  </si>
  <si>
    <t>Level 1 Group 15 Name &amp; Date</t>
  </si>
  <si>
    <t>Shared Space &amp; Date</t>
  </si>
  <si>
    <t>Total</t>
  </si>
  <si>
    <t>Current Total
for comparison</t>
  </si>
  <si>
    <t>Maximum Space Allowance</t>
  </si>
  <si>
    <t>O4</t>
  </si>
  <si>
    <t>Reasonable Accommodation, waiver required</t>
  </si>
  <si>
    <t>W5</t>
  </si>
  <si>
    <t>Executive Administrative; Reception</t>
  </si>
  <si>
    <t>Office Storage</t>
  </si>
  <si>
    <t>Approved:</t>
  </si>
  <si>
    <t>Title:</t>
  </si>
  <si>
    <t>Date:</t>
  </si>
  <si>
    <t>Signature:</t>
  </si>
  <si>
    <r>
      <t>Predicted Annual
Space Cost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</si>
  <si>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7"/>
        <color theme="1"/>
        <rFont val="Calibri"/>
        <family val="2"/>
        <scheme val="minor"/>
      </rPr>
      <t>1</t>
    </r>
    <r>
      <rPr>
        <sz val="7"/>
        <color theme="1"/>
        <rFont val="Arial"/>
        <family val="2"/>
      </rPr>
      <t xml:space="preserve"> Predicted Annual Cost calculated from Rentable Square Feet.  Cost does not include the General Service Administration fee (5 or 7%); or, the Department of Homeland Security cost of $.74 per rentable square foot.</t>
    </r>
  </si>
  <si>
    <t>Predicted Annual Space Cost</t>
  </si>
  <si>
    <t>full and part-time employees and vacancies to be filled</t>
  </si>
  <si>
    <t>DAD; DRD; ARD; SAIC</t>
  </si>
  <si>
    <t>Kitchenette w/BR</t>
  </si>
  <si>
    <t>Evidence/Weapons/Secure Storage</t>
  </si>
  <si>
    <t>Special Equipment Storage</t>
  </si>
  <si>
    <t>Interrogation Rooms</t>
  </si>
  <si>
    <t>Restrooms</t>
  </si>
  <si>
    <t>Exhibit/Display Space</t>
  </si>
  <si>
    <t>Heavy or Specialized Equipment Storage</t>
  </si>
  <si>
    <t>FTE's (including Interns, Temporary &amp; Seasonal); Non-FTE's (Contractors, Volunteers, Detailees);
Staff from other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</si>
</sst>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_)"/>
    <numFmt numFmtId="165" formatCode="0.0%"/>
    <numFmt numFmtId="166" formatCode="#,##0\ &quot;sf&quot;"/>
    <numFmt numFmtId="167" formatCode="&quot;+&quot;\ #,###\ &quot;sf&quot;;\ &quot;-&quot;\ #,###\ &quot;sf&quot;"/>
    <numFmt numFmtId="168" formatCode="#,##0\ &quot;SF&quot;"/>
    <numFmt numFmtId="169" formatCode="#,###\ &quot;USF&quot;"/>
    <numFmt numFmtId="170" formatCode="#,###\ &quot;RSF&quot;"/>
    <numFmt numFmtId="171" formatCode="0\ &quot;USF per person&quot;"/>
    <numFmt numFmtId="172" formatCode="&quot;$&quot;#,##0.0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8"/>
      <color rgb="FF000080"/>
      <name val="Arial"/>
      <family val="2"/>
    </font>
    <font>
      <sz val="10"/>
      <color rgb="FF000080"/>
      <name val="Arial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b/>
      <sz val="9"/>
      <color indexed="18"/>
      <name val="Arial"/>
      <family val="2"/>
    </font>
    <font>
      <sz val="9"/>
      <color rgb="FF000080"/>
      <name val="Arial"/>
      <family val="2"/>
    </font>
    <font>
      <sz val="7"/>
      <color rgb="FF000080"/>
      <name val="Arial"/>
      <family val="2"/>
    </font>
    <font>
      <i/>
      <sz val="6"/>
      <color rgb="FF000080"/>
      <name val="Arial"/>
      <family val="2"/>
    </font>
    <font>
      <sz val="6"/>
      <color rgb="FF000080"/>
      <name val="Arial"/>
      <family val="2"/>
    </font>
    <font>
      <i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b/>
      <sz val="9"/>
      <color rgb="FF000080"/>
      <name val="Arial"/>
      <family val="2"/>
    </font>
    <font>
      <sz val="10"/>
      <name val="Calibri"/>
      <family val="2"/>
    </font>
    <font>
      <sz val="10"/>
      <color theme="3" tint="0.39997558519241921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32"/>
      <name val="Tahoma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9"/>
      <color indexed="81"/>
      <name val="Tahoma"/>
      <family val="2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4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9C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rgb="FFDDD9C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rgb="FFDDD9C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DDD9C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7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7" fillId="23" borderId="6" applyNumberFormat="0" applyBorder="0" applyAlignment="0" applyProtection="0"/>
    <xf numFmtId="0" fontId="21" fillId="0" borderId="7" applyNumberFormat="0" applyFill="0" applyAlignment="0" applyProtection="0"/>
    <xf numFmtId="0" fontId="22" fillId="24" borderId="0" applyNumberFormat="0" applyBorder="0" applyAlignment="0" applyProtection="0"/>
    <xf numFmtId="37" fontId="8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164" fontId="9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8" applyNumberFormat="0" applyFont="0" applyAlignment="0" applyProtection="0"/>
    <xf numFmtId="0" fontId="24" fillId="20" borderId="9" applyNumberFormat="0" applyAlignment="0" applyProtection="0"/>
    <xf numFmtId="10" fontId="5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5" fillId="0" borderId="0"/>
    <xf numFmtId="38" fontId="6" fillId="22" borderId="0" applyNumberFormat="0" applyBorder="0" applyAlignment="0" applyProtection="0"/>
    <xf numFmtId="10" fontId="6" fillId="23" borderId="6" applyNumberFormat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8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" fillId="0" borderId="0"/>
  </cellStyleXfs>
  <cellXfs count="56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26" borderId="11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/>
    </xf>
    <xf numFmtId="0" fontId="33" fillId="26" borderId="13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28" fillId="0" borderId="0" xfId="0" applyFont="1" applyAlignment="1">
      <alignment horizontal="right" vertical="center"/>
    </xf>
    <xf numFmtId="0" fontId="29" fillId="26" borderId="14" xfId="0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7" fontId="6" fillId="0" borderId="0" xfId="0" applyNumberFormat="1" applyFont="1" applyFill="1" applyBorder="1" applyAlignment="1">
      <alignment horizontal="right" vertical="center"/>
    </xf>
    <xf numFmtId="165" fontId="29" fillId="26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5" fontId="29" fillId="26" borderId="12" xfId="0" applyNumberFormat="1" applyFont="1" applyFill="1" applyBorder="1" applyAlignment="1">
      <alignment vertical="center"/>
    </xf>
    <xf numFmtId="0" fontId="29" fillId="26" borderId="15" xfId="0" applyFont="1" applyFill="1" applyBorder="1" applyAlignment="1">
      <alignment vertical="center" wrapText="1"/>
    </xf>
    <xf numFmtId="0" fontId="30" fillId="22" borderId="28" xfId="0" applyFont="1" applyFill="1" applyBorder="1" applyAlignment="1">
      <alignment horizontal="center" vertical="center"/>
    </xf>
    <xf numFmtId="0" fontId="30" fillId="22" borderId="36" xfId="0" applyFont="1" applyFill="1" applyBorder="1" applyAlignment="1">
      <alignment horizontal="center" vertical="center"/>
    </xf>
    <xf numFmtId="0" fontId="33" fillId="26" borderId="12" xfId="0" applyFont="1" applyFill="1" applyBorder="1" applyAlignment="1">
      <alignment vertical="center"/>
    </xf>
    <xf numFmtId="0" fontId="30" fillId="22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5" fillId="27" borderId="0" xfId="0" applyNumberFormat="1" applyFont="1" applyFill="1" applyAlignment="1">
      <alignment vertical="center"/>
    </xf>
    <xf numFmtId="3" fontId="28" fillId="27" borderId="0" xfId="0" applyNumberFormat="1" applyFont="1" applyFill="1" applyAlignment="1">
      <alignment vertical="center"/>
    </xf>
    <xf numFmtId="0" fontId="28" fillId="27" borderId="0" xfId="0" applyFont="1" applyFill="1" applyAlignment="1">
      <alignment vertical="center" wrapText="1"/>
    </xf>
    <xf numFmtId="0" fontId="5" fillId="27" borderId="0" xfId="0" applyFont="1" applyFill="1" applyAlignment="1">
      <alignment vertical="center"/>
    </xf>
    <xf numFmtId="0" fontId="5" fillId="27" borderId="0" xfId="0" applyFont="1" applyFill="1" applyAlignment="1">
      <alignment vertical="center" wrapText="1"/>
    </xf>
    <xf numFmtId="165" fontId="30" fillId="0" borderId="19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4" fillId="26" borderId="12" xfId="0" applyFont="1" applyFill="1" applyBorder="1" applyAlignment="1">
      <alignment vertical="center"/>
    </xf>
    <xf numFmtId="0" fontId="41" fillId="26" borderId="13" xfId="0" applyFont="1" applyFill="1" applyBorder="1" applyAlignment="1">
      <alignment vertical="center" wrapText="1"/>
    </xf>
    <xf numFmtId="165" fontId="28" fillId="28" borderId="14" xfId="0" applyNumberFormat="1" applyFont="1" applyFill="1" applyBorder="1" applyAlignment="1">
      <alignment vertical="center"/>
    </xf>
    <xf numFmtId="0" fontId="37" fillId="0" borderId="53" xfId="0" applyFont="1" applyFill="1" applyBorder="1" applyAlignment="1">
      <alignment vertical="center"/>
    </xf>
    <xf numFmtId="0" fontId="28" fillId="29" borderId="0" xfId="0" applyFont="1" applyFill="1" applyAlignment="1">
      <alignment vertical="center"/>
    </xf>
    <xf numFmtId="0" fontId="30" fillId="30" borderId="20" xfId="0" applyFont="1" applyFill="1" applyBorder="1" applyAlignment="1">
      <alignment horizontal="center" vertical="center"/>
    </xf>
    <xf numFmtId="0" fontId="30" fillId="30" borderId="21" xfId="0" applyFont="1" applyFill="1" applyBorder="1" applyAlignment="1">
      <alignment vertical="center"/>
    </xf>
    <xf numFmtId="0" fontId="30" fillId="30" borderId="27" xfId="0" applyFont="1" applyFill="1" applyBorder="1" applyAlignment="1">
      <alignment vertical="center"/>
    </xf>
    <xf numFmtId="0" fontId="5" fillId="29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30" fillId="30" borderId="57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0" fillId="0" borderId="5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" fillId="0" borderId="0" xfId="84"/>
    <xf numFmtId="0" fontId="5" fillId="0" borderId="0" xfId="0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3" fontId="56" fillId="0" borderId="0" xfId="0" applyNumberFormat="1" applyFont="1" applyFill="1" applyAlignment="1">
      <alignment vertical="center"/>
    </xf>
    <xf numFmtId="168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30" fillId="22" borderId="63" xfId="0" applyFont="1" applyFill="1" applyBorder="1" applyAlignment="1">
      <alignment vertical="center"/>
    </xf>
    <xf numFmtId="0" fontId="63" fillId="32" borderId="63" xfId="0" applyFont="1" applyFill="1" applyBorder="1" applyAlignment="1">
      <alignment horizontal="center" vertical="center"/>
    </xf>
    <xf numFmtId="0" fontId="62" fillId="0" borderId="19" xfId="84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horizontal="right" vertical="center"/>
    </xf>
    <xf numFmtId="168" fontId="6" fillId="0" borderId="64" xfId="0" applyNumberFormat="1" applyFont="1" applyFill="1" applyBorder="1" applyAlignment="1">
      <alignment vertical="center"/>
    </xf>
    <xf numFmtId="168" fontId="6" fillId="0" borderId="65" xfId="0" applyNumberFormat="1" applyFont="1" applyFill="1" applyBorder="1" applyAlignment="1">
      <alignment vertical="center"/>
    </xf>
    <xf numFmtId="168" fontId="6" fillId="0" borderId="66" xfId="0" applyNumberFormat="1" applyFont="1" applyFill="1" applyBorder="1" applyAlignment="1">
      <alignment vertical="center"/>
    </xf>
    <xf numFmtId="168" fontId="45" fillId="0" borderId="67" xfId="0" applyNumberFormat="1" applyFont="1" applyFill="1" applyBorder="1" applyAlignment="1">
      <alignment vertical="center"/>
    </xf>
    <xf numFmtId="168" fontId="6" fillId="0" borderId="64" xfId="0" applyNumberFormat="1" applyFont="1" applyFill="1" applyBorder="1" applyAlignment="1">
      <alignment horizontal="right" vertical="center"/>
    </xf>
    <xf numFmtId="168" fontId="6" fillId="0" borderId="68" xfId="0" applyNumberFormat="1" applyFont="1" applyFill="1" applyBorder="1" applyAlignment="1">
      <alignment horizontal="right" vertical="center"/>
    </xf>
    <xf numFmtId="168" fontId="30" fillId="0" borderId="69" xfId="0" applyNumberFormat="1" applyFont="1" applyFill="1" applyBorder="1" applyAlignment="1" applyProtection="1">
      <alignment horizontal="right" vertical="center"/>
    </xf>
    <xf numFmtId="0" fontId="28" fillId="22" borderId="12" xfId="0" applyFont="1" applyFill="1" applyBorder="1" applyAlignment="1">
      <alignment vertical="center"/>
    </xf>
    <xf numFmtId="167" fontId="64" fillId="0" borderId="0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9" fontId="5" fillId="0" borderId="0" xfId="0" applyNumberFormat="1" applyFont="1" applyAlignment="1">
      <alignment vertical="center"/>
    </xf>
    <xf numFmtId="9" fontId="35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28" fillId="28" borderId="15" xfId="0" applyNumberFormat="1" applyFont="1" applyFill="1" applyBorder="1" applyAlignment="1">
      <alignment horizontal="right" vertical="center"/>
    </xf>
    <xf numFmtId="169" fontId="6" fillId="0" borderId="76" xfId="0" applyNumberFormat="1" applyFont="1" applyFill="1" applyBorder="1" applyAlignment="1">
      <alignment vertical="center"/>
    </xf>
    <xf numFmtId="168" fontId="6" fillId="0" borderId="77" xfId="0" applyNumberFormat="1" applyFont="1" applyFill="1" applyBorder="1" applyAlignment="1">
      <alignment vertical="center"/>
    </xf>
    <xf numFmtId="169" fontId="52" fillId="0" borderId="77" xfId="0" applyNumberFormat="1" applyFont="1" applyFill="1" applyBorder="1" applyAlignment="1">
      <alignment vertical="center"/>
    </xf>
    <xf numFmtId="1" fontId="6" fillId="0" borderId="68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30" fillId="22" borderId="78" xfId="0" applyFont="1" applyFill="1" applyBorder="1" applyAlignment="1">
      <alignment horizontal="center" vertical="center"/>
    </xf>
    <xf numFmtId="168" fontId="6" fillId="0" borderId="79" xfId="0" applyNumberFormat="1" applyFont="1" applyFill="1" applyBorder="1" applyAlignment="1">
      <alignment vertical="center"/>
    </xf>
    <xf numFmtId="168" fontId="6" fillId="0" borderId="74" xfId="0" applyNumberFormat="1" applyFont="1" applyFill="1" applyBorder="1" applyAlignment="1">
      <alignment vertical="center"/>
    </xf>
    <xf numFmtId="168" fontId="6" fillId="0" borderId="80" xfId="0" applyNumberFormat="1" applyFont="1" applyFill="1" applyBorder="1" applyAlignment="1">
      <alignment vertical="center"/>
    </xf>
    <xf numFmtId="168" fontId="6" fillId="0" borderId="81" xfId="0" applyNumberFormat="1" applyFont="1" applyFill="1" applyBorder="1" applyAlignment="1">
      <alignment vertical="center"/>
    </xf>
    <xf numFmtId="168" fontId="28" fillId="27" borderId="59" xfId="0" applyNumberFormat="1" applyFont="1" applyFill="1" applyBorder="1" applyAlignment="1">
      <alignment vertical="center"/>
    </xf>
    <xf numFmtId="168" fontId="51" fillId="0" borderId="82" xfId="0" applyNumberFormat="1" applyFont="1" applyFill="1" applyBorder="1" applyAlignment="1">
      <alignment vertical="center" wrapText="1"/>
    </xf>
    <xf numFmtId="168" fontId="51" fillId="0" borderId="24" xfId="0" applyNumberFormat="1" applyFont="1" applyFill="1" applyBorder="1" applyAlignment="1">
      <alignment vertical="center" wrapText="1"/>
    </xf>
    <xf numFmtId="0" fontId="30" fillId="22" borderId="83" xfId="0" applyFont="1" applyFill="1" applyBorder="1" applyAlignment="1">
      <alignment horizontal="center" vertical="center"/>
    </xf>
    <xf numFmtId="0" fontId="30" fillId="22" borderId="84" xfId="0" applyFont="1" applyFill="1" applyBorder="1" applyAlignment="1">
      <alignment horizontal="center" vertical="center"/>
    </xf>
    <xf numFmtId="168" fontId="51" fillId="0" borderId="75" xfId="0" applyNumberFormat="1" applyFont="1" applyFill="1" applyBorder="1" applyAlignment="1">
      <alignment vertical="center" wrapText="1"/>
    </xf>
    <xf numFmtId="168" fontId="51" fillId="0" borderId="17" xfId="0" applyNumberFormat="1" applyFont="1" applyFill="1" applyBorder="1" applyAlignment="1">
      <alignment vertical="center" wrapText="1"/>
    </xf>
    <xf numFmtId="168" fontId="6" fillId="0" borderId="87" xfId="0" applyNumberFormat="1" applyFont="1" applyFill="1" applyBorder="1" applyAlignment="1">
      <alignment vertical="center"/>
    </xf>
    <xf numFmtId="168" fontId="6" fillId="0" borderId="72" xfId="0" applyNumberFormat="1" applyFont="1" applyFill="1" applyBorder="1" applyAlignment="1">
      <alignment vertical="center"/>
    </xf>
    <xf numFmtId="168" fontId="51" fillId="0" borderId="88" xfId="0" applyNumberFormat="1" applyFont="1" applyFill="1" applyBorder="1" applyAlignment="1">
      <alignment vertical="center" wrapText="1"/>
    </xf>
    <xf numFmtId="168" fontId="28" fillId="27" borderId="15" xfId="0" applyNumberFormat="1" applyFont="1" applyFill="1" applyBorder="1" applyAlignment="1">
      <alignment vertical="center"/>
    </xf>
    <xf numFmtId="3" fontId="28" fillId="27" borderId="14" xfId="0" applyNumberFormat="1" applyFont="1" applyFill="1" applyBorder="1" applyAlignment="1">
      <alignment vertical="center"/>
    </xf>
    <xf numFmtId="3" fontId="5" fillId="27" borderId="0" xfId="0" applyNumberFormat="1" applyFont="1" applyFill="1" applyBorder="1" applyAlignment="1">
      <alignment vertical="center"/>
    </xf>
    <xf numFmtId="3" fontId="28" fillId="27" borderId="0" xfId="0" applyNumberFormat="1" applyFont="1" applyFill="1" applyBorder="1" applyAlignment="1">
      <alignment vertical="center"/>
    </xf>
    <xf numFmtId="0" fontId="28" fillId="27" borderId="0" xfId="0" applyFont="1" applyFill="1" applyBorder="1" applyAlignment="1">
      <alignment vertical="center" wrapText="1"/>
    </xf>
    <xf numFmtId="0" fontId="29" fillId="26" borderId="13" xfId="0" applyFont="1" applyFill="1" applyBorder="1" applyAlignment="1">
      <alignment vertical="center"/>
    </xf>
    <xf numFmtId="0" fontId="33" fillId="26" borderId="15" xfId="0" applyFont="1" applyFill="1" applyBorder="1" applyAlignment="1">
      <alignment vertical="center"/>
    </xf>
    <xf numFmtId="0" fontId="30" fillId="22" borderId="89" xfId="0" applyFont="1" applyFill="1" applyBorder="1" applyAlignment="1">
      <alignment horizontal="center" vertical="center"/>
    </xf>
    <xf numFmtId="168" fontId="6" fillId="0" borderId="90" xfId="0" applyNumberFormat="1" applyFont="1" applyFill="1" applyBorder="1" applyAlignment="1">
      <alignment vertical="center"/>
    </xf>
    <xf numFmtId="168" fontId="6" fillId="0" borderId="47" xfId="0" applyNumberFormat="1" applyFont="1" applyFill="1" applyBorder="1" applyAlignment="1">
      <alignment vertical="center"/>
    </xf>
    <xf numFmtId="0" fontId="29" fillId="26" borderId="91" xfId="0" applyFont="1" applyFill="1" applyBorder="1" applyAlignment="1">
      <alignment vertical="center"/>
    </xf>
    <xf numFmtId="0" fontId="30" fillId="22" borderId="92" xfId="0" applyFont="1" applyFill="1" applyBorder="1" applyAlignment="1">
      <alignment horizontal="center" vertical="center"/>
    </xf>
    <xf numFmtId="168" fontId="51" fillId="0" borderId="16" xfId="0" applyNumberFormat="1" applyFont="1" applyFill="1" applyBorder="1" applyAlignment="1">
      <alignment vertical="center" wrapText="1"/>
    </xf>
    <xf numFmtId="0" fontId="33" fillId="26" borderId="13" xfId="0" applyFont="1" applyFill="1" applyBorder="1" applyAlignment="1">
      <alignment vertical="center"/>
    </xf>
    <xf numFmtId="168" fontId="6" fillId="0" borderId="46" xfId="0" applyNumberFormat="1" applyFont="1" applyFill="1" applyBorder="1" applyAlignment="1">
      <alignment vertical="center"/>
    </xf>
    <xf numFmtId="168" fontId="6" fillId="0" borderId="16" xfId="0" applyNumberFormat="1" applyFont="1" applyFill="1" applyBorder="1" applyAlignment="1">
      <alignment vertical="center" wrapText="1"/>
    </xf>
    <xf numFmtId="168" fontId="51" fillId="0" borderId="86" xfId="0" applyNumberFormat="1" applyFont="1" applyFill="1" applyBorder="1" applyAlignment="1">
      <alignment vertical="center" wrapText="1"/>
    </xf>
    <xf numFmtId="168" fontId="6" fillId="0" borderId="17" xfId="0" applyNumberFormat="1" applyFont="1" applyFill="1" applyBorder="1" applyAlignment="1">
      <alignment vertical="center"/>
    </xf>
    <xf numFmtId="168" fontId="6" fillId="0" borderId="85" xfId="0" applyNumberFormat="1" applyFont="1" applyFill="1" applyBorder="1" applyAlignment="1">
      <alignment vertical="center"/>
    </xf>
    <xf numFmtId="168" fontId="6" fillId="0" borderId="49" xfId="0" applyNumberFormat="1" applyFont="1" applyFill="1" applyBorder="1" applyAlignment="1">
      <alignment vertical="center"/>
    </xf>
    <xf numFmtId="0" fontId="29" fillId="26" borderId="15" xfId="0" applyFont="1" applyFill="1" applyBorder="1" applyAlignment="1">
      <alignment vertical="center"/>
    </xf>
    <xf numFmtId="0" fontId="30" fillId="30" borderId="94" xfId="0" applyFont="1" applyFill="1" applyBorder="1" applyAlignment="1">
      <alignment horizontal="center" vertical="center"/>
    </xf>
    <xf numFmtId="0" fontId="28" fillId="29" borderId="59" xfId="0" applyFont="1" applyFill="1" applyBorder="1" applyAlignment="1">
      <alignment vertical="center"/>
    </xf>
    <xf numFmtId="0" fontId="30" fillId="30" borderId="9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 wrapText="1"/>
    </xf>
    <xf numFmtId="168" fontId="6" fillId="0" borderId="26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8" fontId="6" fillId="0" borderId="85" xfId="0" applyNumberFormat="1" applyFont="1" applyFill="1" applyBorder="1" applyAlignment="1">
      <alignment vertical="center" wrapText="1"/>
    </xf>
    <xf numFmtId="168" fontId="6" fillId="0" borderId="41" xfId="0" applyNumberFormat="1" applyFont="1" applyFill="1" applyBorder="1" applyAlignment="1">
      <alignment vertical="center" wrapText="1"/>
    </xf>
    <xf numFmtId="168" fontId="6" fillId="0" borderId="49" xfId="0" applyNumberFormat="1" applyFont="1" applyFill="1" applyBorder="1" applyAlignment="1">
      <alignment vertical="center" wrapText="1"/>
    </xf>
    <xf numFmtId="168" fontId="6" fillId="0" borderId="19" xfId="0" applyNumberFormat="1" applyFont="1" applyFill="1" applyBorder="1" applyAlignment="1">
      <alignment vertical="center" wrapText="1"/>
    </xf>
    <xf numFmtId="168" fontId="6" fillId="0" borderId="16" xfId="0" applyNumberFormat="1" applyFont="1" applyFill="1" applyBorder="1" applyAlignment="1">
      <alignment vertical="center"/>
    </xf>
    <xf numFmtId="168" fontId="6" fillId="0" borderId="93" xfId="57" applyNumberFormat="1" applyFont="1" applyFill="1" applyBorder="1" applyAlignment="1">
      <alignment vertical="center"/>
    </xf>
    <xf numFmtId="168" fontId="6" fillId="0" borderId="41" xfId="57" applyNumberFormat="1" applyFont="1" applyFill="1" applyBorder="1" applyAlignment="1">
      <alignment vertical="center"/>
    </xf>
    <xf numFmtId="168" fontId="6" fillId="0" borderId="66" xfId="0" applyNumberFormat="1" applyFont="1" applyFill="1" applyBorder="1" applyAlignment="1">
      <alignment horizontal="right" vertical="center"/>
    </xf>
    <xf numFmtId="9" fontId="30" fillId="33" borderId="70" xfId="0" applyNumberFormat="1" applyFont="1" applyFill="1" applyBorder="1" applyAlignment="1">
      <alignment horizontal="right" vertical="center"/>
    </xf>
    <xf numFmtId="9" fontId="30" fillId="0" borderId="41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 vertical="center"/>
    </xf>
    <xf numFmtId="0" fontId="28" fillId="28" borderId="14" xfId="0" applyFont="1" applyFill="1" applyBorder="1" applyAlignment="1">
      <alignment vertical="center"/>
    </xf>
    <xf numFmtId="0" fontId="47" fillId="0" borderId="49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47" fillId="0" borderId="48" xfId="0" applyFont="1" applyFill="1" applyBorder="1" applyAlignment="1">
      <alignment vertical="center" wrapText="1"/>
    </xf>
    <xf numFmtId="0" fontId="47" fillId="0" borderId="38" xfId="0" applyFont="1" applyFill="1" applyBorder="1" applyAlignment="1">
      <alignment vertical="center" wrapText="1"/>
    </xf>
    <xf numFmtId="0" fontId="30" fillId="22" borderId="12" xfId="0" applyFont="1" applyFill="1" applyBorder="1" applyAlignment="1">
      <alignment vertical="center"/>
    </xf>
    <xf numFmtId="0" fontId="47" fillId="0" borderId="51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0" fontId="42" fillId="0" borderId="49" xfId="0" applyFont="1" applyFill="1" applyBorder="1" applyAlignment="1">
      <alignment vertical="center" wrapText="1"/>
    </xf>
    <xf numFmtId="0" fontId="42" fillId="0" borderId="39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0" fontId="30" fillId="30" borderId="98" xfId="0" applyFont="1" applyFill="1" applyBorder="1" applyAlignment="1">
      <alignment vertical="center"/>
    </xf>
    <xf numFmtId="0" fontId="38" fillId="0" borderId="58" xfId="0" applyFont="1" applyFill="1" applyBorder="1" applyAlignment="1">
      <alignment vertical="center"/>
    </xf>
    <xf numFmtId="0" fontId="42" fillId="0" borderId="51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vertical="center" wrapText="1"/>
    </xf>
    <xf numFmtId="168" fontId="6" fillId="34" borderId="49" xfId="0" applyNumberFormat="1" applyFont="1" applyFill="1" applyBorder="1" applyAlignment="1">
      <alignment vertical="center"/>
    </xf>
    <xf numFmtId="3" fontId="6" fillId="34" borderId="8" xfId="0" applyNumberFormat="1" applyFont="1" applyFill="1" applyBorder="1" applyAlignment="1">
      <alignment vertical="center"/>
    </xf>
    <xf numFmtId="168" fontId="6" fillId="34" borderId="74" xfId="0" applyNumberFormat="1" applyFont="1" applyFill="1" applyBorder="1" applyAlignment="1">
      <alignment vertical="center"/>
    </xf>
    <xf numFmtId="0" fontId="38" fillId="34" borderId="0" xfId="0" applyFont="1" applyFill="1" applyAlignment="1">
      <alignment vertical="center"/>
    </xf>
    <xf numFmtId="168" fontId="6" fillId="34" borderId="17" xfId="0" applyNumberFormat="1" applyFont="1" applyFill="1" applyBorder="1" applyAlignment="1">
      <alignment vertical="center"/>
    </xf>
    <xf numFmtId="3" fontId="6" fillId="34" borderId="52" xfId="0" applyNumberFormat="1" applyFont="1" applyFill="1" applyBorder="1" applyAlignment="1">
      <alignment vertical="center"/>
    </xf>
    <xf numFmtId="168" fontId="6" fillId="34" borderId="90" xfId="0" applyNumberFormat="1" applyFont="1" applyFill="1" applyBorder="1" applyAlignment="1">
      <alignment vertical="center"/>
    </xf>
    <xf numFmtId="168" fontId="6" fillId="34" borderId="0" xfId="0" applyNumberFormat="1" applyFont="1" applyFill="1" applyBorder="1" applyAlignment="1">
      <alignment vertical="center" wrapText="1"/>
    </xf>
    <xf numFmtId="3" fontId="6" fillId="34" borderId="71" xfId="0" applyNumberFormat="1" applyFont="1" applyFill="1" applyBorder="1" applyAlignment="1">
      <alignment vertical="center"/>
    </xf>
    <xf numFmtId="168" fontId="6" fillId="34" borderId="72" xfId="0" applyNumberFormat="1" applyFont="1" applyFill="1" applyBorder="1" applyAlignment="1">
      <alignment vertical="center"/>
    </xf>
    <xf numFmtId="0" fontId="51" fillId="34" borderId="0" xfId="0" applyFont="1" applyFill="1" applyAlignment="1">
      <alignment vertical="center"/>
    </xf>
    <xf numFmtId="3" fontId="6" fillId="34" borderId="42" xfId="0" applyNumberFormat="1" applyFont="1" applyFill="1" applyBorder="1" applyAlignment="1">
      <alignment vertical="center"/>
    </xf>
    <xf numFmtId="168" fontId="6" fillId="34" borderId="79" xfId="0" applyNumberFormat="1" applyFont="1" applyFill="1" applyBorder="1" applyAlignment="1">
      <alignment vertical="center"/>
    </xf>
    <xf numFmtId="168" fontId="51" fillId="34" borderId="86" xfId="0" applyNumberFormat="1" applyFont="1" applyFill="1" applyBorder="1" applyAlignment="1">
      <alignment vertical="center" wrapText="1"/>
    </xf>
    <xf numFmtId="3" fontId="6" fillId="34" borderId="43" xfId="0" applyNumberFormat="1" applyFont="1" applyFill="1" applyBorder="1" applyAlignment="1">
      <alignment vertical="center"/>
    </xf>
    <xf numFmtId="168" fontId="6" fillId="34" borderId="4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59" xfId="0" applyBorder="1" applyAlignment="1">
      <alignment vertical="center" wrapText="1"/>
    </xf>
    <xf numFmtId="0" fontId="33" fillId="34" borderId="0" xfId="0" applyFont="1" applyFill="1" applyAlignment="1">
      <alignment vertical="center"/>
    </xf>
    <xf numFmtId="0" fontId="30" fillId="34" borderId="0" xfId="0" applyFont="1" applyFill="1" applyBorder="1" applyAlignment="1">
      <alignment vertical="center" wrapText="1"/>
    </xf>
    <xf numFmtId="0" fontId="30" fillId="34" borderId="102" xfId="0" applyFont="1" applyFill="1" applyBorder="1" applyAlignment="1">
      <alignment horizontal="center" vertical="center"/>
    </xf>
    <xf numFmtId="0" fontId="30" fillId="34" borderId="101" xfId="0" applyFont="1" applyFill="1" applyBorder="1" applyAlignment="1">
      <alignment horizontal="center" vertical="center"/>
    </xf>
    <xf numFmtId="0" fontId="30" fillId="34" borderId="103" xfId="0" applyFont="1" applyFill="1" applyBorder="1" applyAlignment="1">
      <alignment horizontal="center" vertical="center"/>
    </xf>
    <xf numFmtId="168" fontId="6" fillId="34" borderId="16" xfId="0" applyNumberFormat="1" applyFont="1" applyFill="1" applyBorder="1" applyAlignment="1">
      <alignment vertical="center" wrapText="1"/>
    </xf>
    <xf numFmtId="168" fontId="6" fillId="0" borderId="82" xfId="0" applyNumberFormat="1" applyFont="1" applyFill="1" applyBorder="1" applyAlignment="1">
      <alignment vertical="center" wrapText="1"/>
    </xf>
    <xf numFmtId="168" fontId="6" fillId="0" borderId="24" xfId="0" applyNumberFormat="1" applyFont="1" applyFill="1" applyBorder="1" applyAlignment="1">
      <alignment vertical="center"/>
    </xf>
    <xf numFmtId="0" fontId="6" fillId="0" borderId="97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6" fillId="0" borderId="9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3" fontId="6" fillId="0" borderId="105" xfId="0" applyNumberFormat="1" applyFont="1" applyFill="1" applyBorder="1" applyAlignment="1">
      <alignment vertical="center"/>
    </xf>
    <xf numFmtId="168" fontId="6" fillId="0" borderId="104" xfId="0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vertical="center"/>
    </xf>
    <xf numFmtId="0" fontId="5" fillId="27" borderId="15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171" fontId="6" fillId="29" borderId="0" xfId="0" applyNumberFormat="1" applyFont="1" applyFill="1" applyAlignment="1">
      <alignment horizontal="right" vertical="center"/>
    </xf>
    <xf numFmtId="169" fontId="6" fillId="29" borderId="0" xfId="0" applyNumberFormat="1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171" fontId="6" fillId="0" borderId="0" xfId="0" applyNumberFormat="1" applyFont="1" applyFill="1" applyAlignment="1">
      <alignment horizontal="right" vertical="center"/>
    </xf>
    <xf numFmtId="1" fontId="6" fillId="29" borderId="106" xfId="0" applyNumberFormat="1" applyFont="1" applyFill="1" applyBorder="1" applyAlignment="1">
      <alignment horizontal="right" vertical="center"/>
    </xf>
    <xf numFmtId="0" fontId="71" fillId="29" borderId="0" xfId="0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2" fillId="0" borderId="0" xfId="124" applyFont="1"/>
    <xf numFmtId="0" fontId="72" fillId="0" borderId="0" xfId="124" applyFont="1" applyAlignment="1">
      <alignment horizontal="center" wrapText="1"/>
    </xf>
    <xf numFmtId="0" fontId="73" fillId="0" borderId="0" xfId="124" applyFont="1" applyBorder="1" applyAlignment="1">
      <alignment horizontal="left" vertical="center"/>
    </xf>
    <xf numFmtId="0" fontId="2" fillId="0" borderId="0" xfId="124" applyFont="1" applyAlignment="1"/>
    <xf numFmtId="0" fontId="73" fillId="0" borderId="0" xfId="124" applyFont="1" applyBorder="1" applyAlignment="1">
      <alignment horizontal="right" vertical="center"/>
    </xf>
    <xf numFmtId="165" fontId="28" fillId="28" borderId="0" xfId="0" applyNumberFormat="1" applyFont="1" applyFill="1" applyBorder="1" applyAlignment="1">
      <alignment vertical="center"/>
    </xf>
    <xf numFmtId="0" fontId="40" fillId="28" borderId="0" xfId="0" applyFont="1" applyFill="1" applyBorder="1" applyAlignment="1">
      <alignment vertical="center"/>
    </xf>
    <xf numFmtId="165" fontId="28" fillId="0" borderId="19" xfId="0" applyNumberFormat="1" applyFont="1" applyFill="1" applyBorder="1" applyAlignment="1">
      <alignment vertical="center"/>
    </xf>
    <xf numFmtId="170" fontId="28" fillId="0" borderId="19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vertical="center"/>
    </xf>
    <xf numFmtId="0" fontId="42" fillId="28" borderId="59" xfId="0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/>
    </xf>
    <xf numFmtId="0" fontId="30" fillId="22" borderId="12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28" fillId="28" borderId="14" xfId="0" applyFont="1" applyFill="1" applyBorder="1" applyAlignment="1">
      <alignment vertical="center"/>
    </xf>
    <xf numFmtId="0" fontId="42" fillId="0" borderId="49" xfId="0" applyFont="1" applyFill="1" applyBorder="1" applyAlignment="1">
      <alignment vertical="center" wrapText="1"/>
    </xf>
    <xf numFmtId="0" fontId="42" fillId="0" borderId="39" xfId="0" applyFont="1" applyFill="1" applyBorder="1" applyAlignment="1">
      <alignment vertical="center" wrapText="1"/>
    </xf>
    <xf numFmtId="0" fontId="42" fillId="0" borderId="51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vertical="center" wrapText="1"/>
    </xf>
    <xf numFmtId="0" fontId="47" fillId="0" borderId="49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vertical="center" wrapText="1"/>
    </xf>
    <xf numFmtId="0" fontId="47" fillId="0" borderId="51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0" fontId="42" fillId="0" borderId="35" xfId="0" applyFont="1" applyFill="1" applyBorder="1" applyAlignment="1">
      <alignment vertical="center"/>
    </xf>
    <xf numFmtId="0" fontId="76" fillId="0" borderId="0" xfId="124" applyFont="1" applyBorder="1" applyAlignment="1">
      <alignment horizontal="right" wrapText="1"/>
    </xf>
    <xf numFmtId="0" fontId="77" fillId="36" borderId="40" xfId="124" applyFont="1" applyFill="1" applyBorder="1" applyAlignment="1">
      <alignment horizontal="center" vertical="center" wrapText="1"/>
    </xf>
    <xf numFmtId="0" fontId="77" fillId="36" borderId="13" xfId="124" applyFont="1" applyFill="1" applyBorder="1" applyAlignment="1">
      <alignment horizontal="center" vertical="center" wrapText="1"/>
    </xf>
    <xf numFmtId="168" fontId="76" fillId="0" borderId="107" xfId="124" applyNumberFormat="1" applyFont="1" applyFill="1" applyBorder="1"/>
    <xf numFmtId="1" fontId="77" fillId="0" borderId="107" xfId="124" applyNumberFormat="1" applyFont="1" applyFill="1" applyBorder="1" applyAlignment="1">
      <alignment horizontal="center"/>
    </xf>
    <xf numFmtId="172" fontId="76" fillId="0" borderId="38" xfId="124" applyNumberFormat="1" applyFont="1" applyFill="1" applyBorder="1"/>
    <xf numFmtId="168" fontId="76" fillId="0" borderId="108" xfId="124" applyNumberFormat="1" applyFont="1" applyFill="1" applyBorder="1"/>
    <xf numFmtId="1" fontId="77" fillId="0" borderId="108" xfId="124" applyNumberFormat="1" applyFont="1" applyFill="1" applyBorder="1" applyAlignment="1">
      <alignment horizontal="center"/>
    </xf>
    <xf numFmtId="172" fontId="76" fillId="0" borderId="37" xfId="124" applyNumberFormat="1" applyFont="1" applyFill="1" applyBorder="1"/>
    <xf numFmtId="168" fontId="76" fillId="0" borderId="109" xfId="124" applyNumberFormat="1" applyFont="1" applyFill="1" applyBorder="1"/>
    <xf numFmtId="1" fontId="77" fillId="0" borderId="109" xfId="124" applyNumberFormat="1" applyFont="1" applyFill="1" applyBorder="1" applyAlignment="1">
      <alignment horizontal="center"/>
    </xf>
    <xf numFmtId="172" fontId="76" fillId="0" borderId="39" xfId="124" applyNumberFormat="1" applyFont="1" applyFill="1" applyBorder="1"/>
    <xf numFmtId="1" fontId="77" fillId="0" borderId="111" xfId="124" applyNumberFormat="1" applyFont="1" applyFill="1" applyBorder="1" applyAlignment="1">
      <alignment horizontal="center"/>
    </xf>
    <xf numFmtId="1" fontId="77" fillId="0" borderId="112" xfId="124" applyNumberFormat="1" applyFont="1" applyFill="1" applyBorder="1" applyAlignment="1">
      <alignment horizontal="center"/>
    </xf>
    <xf numFmtId="172" fontId="76" fillId="0" borderId="110" xfId="124" applyNumberFormat="1" applyFont="1" applyFill="1" applyBorder="1"/>
    <xf numFmtId="3" fontId="77" fillId="28" borderId="14" xfId="124" applyNumberFormat="1" applyFont="1" applyFill="1" applyBorder="1" applyAlignment="1">
      <alignment horizontal="center" vertical="center"/>
    </xf>
    <xf numFmtId="168" fontId="77" fillId="28" borderId="14" xfId="124" applyNumberFormat="1" applyFont="1" applyFill="1" applyBorder="1" applyAlignment="1">
      <alignment vertical="center"/>
    </xf>
    <xf numFmtId="1" fontId="77" fillId="28" borderId="14" xfId="124" applyNumberFormat="1" applyFont="1" applyFill="1" applyBorder="1" applyAlignment="1">
      <alignment horizontal="center" vertical="center"/>
    </xf>
    <xf numFmtId="3" fontId="76" fillId="0" borderId="0" xfId="124" applyNumberFormat="1" applyFont="1" applyFill="1" applyBorder="1" applyAlignment="1">
      <alignment horizontal="center"/>
    </xf>
    <xf numFmtId="168" fontId="76" fillId="0" borderId="0" xfId="124" applyNumberFormat="1" applyFont="1" applyFill="1" applyBorder="1"/>
    <xf numFmtId="1" fontId="76" fillId="0" borderId="0" xfId="124" applyNumberFormat="1" applyFont="1" applyFill="1" applyBorder="1" applyAlignment="1">
      <alignment horizontal="center"/>
    </xf>
    <xf numFmtId="0" fontId="5" fillId="0" borderId="0" xfId="84" applyFont="1" applyFill="1" applyBorder="1" applyAlignment="1">
      <alignment horizontal="left" vertical="center"/>
    </xf>
    <xf numFmtId="0" fontId="62" fillId="0" borderId="0" xfId="84" applyFont="1" applyFill="1" applyBorder="1" applyAlignment="1">
      <alignment horizontal="center" vertical="center" wrapText="1"/>
    </xf>
    <xf numFmtId="0" fontId="75" fillId="0" borderId="0" xfId="124" applyFont="1" applyBorder="1" applyAlignment="1">
      <alignment horizontal="right" vertical="center"/>
    </xf>
    <xf numFmtId="168" fontId="76" fillId="0" borderId="107" xfId="124" applyNumberFormat="1" applyFont="1" applyFill="1" applyBorder="1" applyAlignment="1">
      <alignment horizontal="right"/>
    </xf>
    <xf numFmtId="168" fontId="76" fillId="0" borderId="108" xfId="124" applyNumberFormat="1" applyFont="1" applyFill="1" applyBorder="1" applyAlignment="1">
      <alignment horizontal="right"/>
    </xf>
    <xf numFmtId="168" fontId="76" fillId="0" borderId="109" xfId="124" applyNumberFormat="1" applyFont="1" applyFill="1" applyBorder="1" applyAlignment="1">
      <alignment horizontal="right"/>
    </xf>
    <xf numFmtId="168" fontId="77" fillId="28" borderId="14" xfId="124" applyNumberFormat="1" applyFont="1" applyFill="1" applyBorder="1" applyAlignment="1">
      <alignment horizontal="right" vertical="center"/>
    </xf>
    <xf numFmtId="168" fontId="76" fillId="0" borderId="0" xfId="124" applyNumberFormat="1" applyFont="1" applyFill="1" applyBorder="1" applyAlignment="1">
      <alignment horizontal="right"/>
    </xf>
    <xf numFmtId="0" fontId="2" fillId="0" borderId="0" xfId="124" applyFont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45" fillId="0" borderId="59" xfId="0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28" fillId="28" borderId="15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28" fillId="28" borderId="59" xfId="0" applyFont="1" applyFill="1" applyBorder="1" applyAlignment="1">
      <alignment horizontal="right" vertical="center"/>
    </xf>
    <xf numFmtId="9" fontId="30" fillId="0" borderId="16" xfId="0" applyNumberFormat="1" applyFont="1" applyFill="1" applyBorder="1" applyAlignment="1">
      <alignment horizontal="right" vertical="center"/>
    </xf>
    <xf numFmtId="9" fontId="30" fillId="33" borderId="16" xfId="0" applyNumberFormat="1" applyFont="1" applyFill="1" applyBorder="1" applyAlignment="1">
      <alignment horizontal="right" vertical="center"/>
    </xf>
    <xf numFmtId="0" fontId="6" fillId="0" borderId="113" xfId="0" applyFont="1" applyBorder="1" applyAlignment="1">
      <alignment horizontal="right" vertical="center"/>
    </xf>
    <xf numFmtId="0" fontId="30" fillId="22" borderId="59" xfId="0" applyFont="1" applyFill="1" applyBorder="1" applyAlignment="1">
      <alignment horizontal="right" vertical="center"/>
    </xf>
    <xf numFmtId="0" fontId="50" fillId="27" borderId="59" xfId="0" applyFont="1" applyFill="1" applyBorder="1" applyAlignment="1">
      <alignment horizontal="right" vertical="center"/>
    </xf>
    <xf numFmtId="0" fontId="28" fillId="0" borderId="59" xfId="0" applyFont="1" applyBorder="1" applyAlignment="1">
      <alignment horizontal="right" vertical="center"/>
    </xf>
    <xf numFmtId="0" fontId="50" fillId="0" borderId="59" xfId="0" applyFont="1" applyFill="1" applyBorder="1" applyAlignment="1">
      <alignment horizontal="right" vertical="center"/>
    </xf>
    <xf numFmtId="168" fontId="6" fillId="0" borderId="24" xfId="0" applyNumberFormat="1" applyFont="1" applyFill="1" applyBorder="1" applyAlignment="1">
      <alignment vertical="center" wrapText="1"/>
    </xf>
    <xf numFmtId="168" fontId="6" fillId="0" borderId="75" xfId="0" applyNumberFormat="1" applyFont="1" applyFill="1" applyBorder="1" applyAlignment="1">
      <alignment vertical="center" wrapText="1"/>
    </xf>
    <xf numFmtId="168" fontId="6" fillId="0" borderId="17" xfId="0" applyNumberFormat="1" applyFont="1" applyFill="1" applyBorder="1" applyAlignment="1">
      <alignment vertical="center" wrapText="1"/>
    </xf>
    <xf numFmtId="168" fontId="6" fillId="0" borderId="88" xfId="0" applyNumberFormat="1" applyFont="1" applyFill="1" applyBorder="1" applyAlignment="1">
      <alignment vertical="center" wrapText="1"/>
    </xf>
    <xf numFmtId="0" fontId="39" fillId="27" borderId="59" xfId="0" applyFont="1" applyFill="1" applyBorder="1" applyAlignment="1">
      <alignment horizontal="right" vertical="center"/>
    </xf>
    <xf numFmtId="0" fontId="39" fillId="0" borderId="59" xfId="0" applyFont="1" applyFill="1" applyBorder="1" applyAlignment="1">
      <alignment horizontal="right" vertical="center"/>
    </xf>
    <xf numFmtId="0" fontId="70" fillId="34" borderId="59" xfId="0" applyFont="1" applyFill="1" applyBorder="1" applyAlignment="1">
      <alignment horizontal="left" vertical="center" wrapText="1"/>
    </xf>
    <xf numFmtId="0" fontId="39" fillId="27" borderId="59" xfId="0" applyFont="1" applyFill="1" applyBorder="1" applyAlignment="1">
      <alignment horizontal="right" vertical="center" wrapText="1"/>
    </xf>
    <xf numFmtId="0" fontId="50" fillId="27" borderId="59" xfId="0" applyFont="1" applyFill="1" applyBorder="1" applyAlignment="1">
      <alignment horizontal="right" vertical="center" wrapText="1"/>
    </xf>
    <xf numFmtId="0" fontId="70" fillId="34" borderId="59" xfId="0" applyFont="1" applyFill="1" applyBorder="1" applyAlignment="1">
      <alignment horizontal="left" vertical="center"/>
    </xf>
    <xf numFmtId="0" fontId="39" fillId="27" borderId="59" xfId="59" applyFont="1" applyFill="1" applyBorder="1" applyAlignment="1">
      <alignment horizontal="right" vertical="center"/>
    </xf>
    <xf numFmtId="0" fontId="70" fillId="34" borderId="59" xfId="59" applyFont="1" applyFill="1" applyBorder="1" applyAlignment="1">
      <alignment horizontal="left" vertical="center"/>
    </xf>
    <xf numFmtId="0" fontId="28" fillId="0" borderId="59" xfId="0" applyFont="1" applyFill="1" applyBorder="1" applyAlignment="1">
      <alignment horizontal="right" vertical="center"/>
    </xf>
    <xf numFmtId="0" fontId="39" fillId="0" borderId="59" xfId="0" applyFont="1" applyFill="1" applyBorder="1" applyAlignment="1">
      <alignment horizontal="right" vertical="center" wrapText="1"/>
    </xf>
    <xf numFmtId="168" fontId="6" fillId="34" borderId="86" xfId="0" applyNumberFormat="1" applyFont="1" applyFill="1" applyBorder="1" applyAlignment="1">
      <alignment vertical="center" wrapText="1"/>
    </xf>
    <xf numFmtId="168" fontId="6" fillId="0" borderId="86" xfId="0" applyNumberFormat="1" applyFont="1" applyFill="1" applyBorder="1" applyAlignment="1">
      <alignment vertical="center" wrapText="1"/>
    </xf>
    <xf numFmtId="0" fontId="30" fillId="34" borderId="48" xfId="0" applyFont="1" applyFill="1" applyBorder="1" applyAlignment="1">
      <alignment horizontal="center" vertical="center"/>
    </xf>
    <xf numFmtId="0" fontId="39" fillId="0" borderId="59" xfId="59" applyFont="1" applyFill="1" applyBorder="1" applyAlignment="1">
      <alignment horizontal="right" vertical="center"/>
    </xf>
    <xf numFmtId="0" fontId="30" fillId="30" borderId="59" xfId="0" applyFont="1" applyFill="1" applyBorder="1" applyAlignment="1">
      <alignment horizontal="right" vertical="center"/>
    </xf>
    <xf numFmtId="0" fontId="30" fillId="29" borderId="59" xfId="0" applyFont="1" applyFill="1" applyBorder="1" applyAlignment="1">
      <alignment horizontal="right" vertical="center"/>
    </xf>
    <xf numFmtId="0" fontId="36" fillId="29" borderId="59" xfId="0" applyFont="1" applyFill="1" applyBorder="1" applyAlignment="1">
      <alignment horizontal="right" vertical="center"/>
    </xf>
    <xf numFmtId="0" fontId="6" fillId="29" borderId="59" xfId="0" applyFont="1" applyFill="1" applyBorder="1" applyAlignment="1">
      <alignment vertical="center"/>
    </xf>
    <xf numFmtId="0" fontId="78" fillId="0" borderId="0" xfId="124" applyFont="1" applyFill="1" applyBorder="1" applyAlignment="1">
      <alignment vertical="center" wrapText="1"/>
    </xf>
    <xf numFmtId="0" fontId="75" fillId="0" borderId="15" xfId="124" applyFont="1" applyBorder="1" applyAlignment="1">
      <alignment horizontal="right" vertical="center"/>
    </xf>
    <xf numFmtId="0" fontId="76" fillId="0" borderId="59" xfId="124" applyFont="1" applyBorder="1" applyAlignment="1">
      <alignment horizontal="right" wrapText="1"/>
    </xf>
    <xf numFmtId="0" fontId="77" fillId="0" borderId="0" xfId="124" applyFont="1" applyFill="1" applyBorder="1" applyAlignment="1">
      <alignment horizontal="center" vertical="center" wrapText="1"/>
    </xf>
    <xf numFmtId="0" fontId="74" fillId="0" borderId="0" xfId="124" applyFont="1" applyFill="1" applyBorder="1" applyAlignment="1">
      <alignment horizontal="left" vertical="center" wrapText="1"/>
    </xf>
    <xf numFmtId="0" fontId="77" fillId="36" borderId="83" xfId="124" applyFont="1" applyFill="1" applyBorder="1" applyAlignment="1">
      <alignment horizontal="center" vertical="center" wrapText="1"/>
    </xf>
    <xf numFmtId="1" fontId="76" fillId="0" borderId="114" xfId="124" applyNumberFormat="1" applyFont="1" applyFill="1" applyBorder="1" applyAlignment="1">
      <alignment horizontal="center"/>
    </xf>
    <xf numFmtId="1" fontId="76" fillId="0" borderId="115" xfId="124" applyNumberFormat="1" applyFont="1" applyFill="1" applyBorder="1" applyAlignment="1">
      <alignment horizontal="center"/>
    </xf>
    <xf numFmtId="1" fontId="76" fillId="0" borderId="116" xfId="124" applyNumberFormat="1" applyFont="1" applyFill="1" applyBorder="1" applyAlignment="1">
      <alignment horizontal="center"/>
    </xf>
    <xf numFmtId="1" fontId="76" fillId="0" borderId="117" xfId="124" applyNumberFormat="1" applyFont="1" applyFill="1" applyBorder="1" applyAlignment="1">
      <alignment horizontal="center"/>
    </xf>
    <xf numFmtId="172" fontId="77" fillId="28" borderId="15" xfId="124" applyNumberFormat="1" applyFont="1" applyFill="1" applyBorder="1" applyAlignment="1">
      <alignment vertical="center"/>
    </xf>
    <xf numFmtId="172" fontId="76" fillId="0" borderId="59" xfId="124" applyNumberFormat="1" applyFont="1" applyFill="1" applyBorder="1"/>
    <xf numFmtId="0" fontId="63" fillId="32" borderId="78" xfId="0" applyFont="1" applyFill="1" applyBorder="1" applyAlignment="1">
      <alignment horizontal="center" vertical="center"/>
    </xf>
    <xf numFmtId="0" fontId="77" fillId="36" borderId="118" xfId="124" applyFont="1" applyFill="1" applyBorder="1" applyAlignment="1">
      <alignment horizontal="center" vertical="center" wrapText="1"/>
    </xf>
    <xf numFmtId="0" fontId="76" fillId="37" borderId="119" xfId="124" applyFont="1" applyFill="1" applyBorder="1" applyAlignment="1">
      <alignment horizontal="left" vertical="center" wrapText="1"/>
    </xf>
    <xf numFmtId="0" fontId="76" fillId="37" borderId="120" xfId="124" applyFont="1" applyFill="1" applyBorder="1" applyAlignment="1">
      <alignment horizontal="left" vertical="center" wrapText="1"/>
    </xf>
    <xf numFmtId="0" fontId="76" fillId="37" borderId="121" xfId="124" applyFont="1" applyFill="1" applyBorder="1" applyAlignment="1">
      <alignment horizontal="left" vertical="center" wrapText="1"/>
    </xf>
    <xf numFmtId="0" fontId="76" fillId="37" borderId="122" xfId="124" applyFont="1" applyFill="1" applyBorder="1" applyAlignment="1">
      <alignment horizontal="left" vertical="center" wrapText="1"/>
    </xf>
    <xf numFmtId="0" fontId="2" fillId="0" borderId="106" xfId="124" applyFont="1" applyBorder="1"/>
    <xf numFmtId="0" fontId="2" fillId="0" borderId="123" xfId="124" applyFont="1" applyBorder="1"/>
    <xf numFmtId="0" fontId="2" fillId="0" borderId="19" xfId="124" applyFont="1" applyBorder="1"/>
    <xf numFmtId="0" fontId="2" fillId="0" borderId="35" xfId="124" applyFont="1" applyBorder="1"/>
    <xf numFmtId="0" fontId="1" fillId="0" borderId="124" xfId="124" applyFont="1" applyBorder="1"/>
    <xf numFmtId="0" fontId="2" fillId="0" borderId="123" xfId="124" applyFont="1" applyBorder="1" applyAlignment="1">
      <alignment horizontal="right"/>
    </xf>
    <xf numFmtId="0" fontId="2" fillId="0" borderId="113" xfId="124" applyFont="1" applyBorder="1"/>
    <xf numFmtId="0" fontId="2" fillId="0" borderId="33" xfId="124" applyFont="1" applyBorder="1"/>
    <xf numFmtId="0" fontId="2" fillId="36" borderId="12" xfId="124" applyFont="1" applyFill="1" applyBorder="1"/>
    <xf numFmtId="0" fontId="2" fillId="36" borderId="13" xfId="124" applyFont="1" applyFill="1" applyBorder="1"/>
    <xf numFmtId="0" fontId="72" fillId="36" borderId="11" xfId="124" applyFont="1" applyFill="1" applyBorder="1"/>
    <xf numFmtId="0" fontId="28" fillId="28" borderId="14" xfId="0" applyFont="1" applyFill="1" applyBorder="1" applyAlignment="1">
      <alignment vertical="center"/>
    </xf>
    <xf numFmtId="0" fontId="82" fillId="0" borderId="0" xfId="124" applyFont="1" applyBorder="1" applyAlignment="1">
      <alignment horizontal="left" vertical="center"/>
    </xf>
    <xf numFmtId="0" fontId="6" fillId="36" borderId="14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1" fontId="6" fillId="36" borderId="15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1" fontId="6" fillId="36" borderId="59" xfId="0" applyNumberFormat="1" applyFont="1" applyFill="1" applyBorder="1" applyAlignment="1">
      <alignment vertical="center"/>
    </xf>
    <xf numFmtId="0" fontId="0" fillId="36" borderId="0" xfId="0" applyFill="1" applyAlignment="1">
      <alignment horizontal="left" vertical="center"/>
    </xf>
    <xf numFmtId="0" fontId="0" fillId="36" borderId="59" xfId="0" applyFill="1" applyBorder="1" applyAlignment="1">
      <alignment horizontal="left" vertical="center"/>
    </xf>
    <xf numFmtId="0" fontId="6" fillId="36" borderId="19" xfId="0" applyFont="1" applyFill="1" applyBorder="1" applyAlignment="1">
      <alignment vertical="center"/>
    </xf>
    <xf numFmtId="1" fontId="6" fillId="36" borderId="35" xfId="0" applyNumberFormat="1" applyFont="1" applyFill="1" applyBorder="1" applyAlignment="1">
      <alignment vertical="center"/>
    </xf>
    <xf numFmtId="0" fontId="47" fillId="0" borderId="51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168" fontId="6" fillId="0" borderId="19" xfId="57" applyNumberFormat="1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168" fontId="6" fillId="0" borderId="88" xfId="57" applyNumberFormat="1" applyFont="1" applyFill="1" applyBorder="1" applyAlignment="1">
      <alignment vertical="center"/>
    </xf>
    <xf numFmtId="168" fontId="6" fillId="0" borderId="77" xfId="0" applyNumberFormat="1" applyFont="1" applyFill="1" applyBorder="1" applyAlignment="1" applyProtection="1">
      <alignment vertical="center"/>
    </xf>
    <xf numFmtId="0" fontId="28" fillId="31" borderId="19" xfId="0" applyFont="1" applyFill="1" applyBorder="1" applyAlignment="1" applyProtection="1">
      <alignment vertical="center"/>
      <protection locked="0"/>
    </xf>
    <xf numFmtId="9" fontId="30" fillId="31" borderId="70" xfId="0" applyNumberFormat="1" applyFont="1" applyFill="1" applyBorder="1" applyAlignment="1" applyProtection="1">
      <alignment horizontal="right" vertical="center"/>
      <protection locked="0"/>
    </xf>
    <xf numFmtId="9" fontId="30" fillId="31" borderId="41" xfId="0" applyNumberFormat="1" applyFont="1" applyFill="1" applyBorder="1" applyAlignment="1" applyProtection="1">
      <alignment horizontal="right" vertical="center"/>
      <protection locked="0"/>
    </xf>
    <xf numFmtId="172" fontId="6" fillId="31" borderId="35" xfId="0" applyNumberFormat="1" applyFont="1" applyFill="1" applyBorder="1" applyAlignment="1" applyProtection="1">
      <alignment horizontal="right" vertical="center"/>
      <protection locked="0"/>
    </xf>
    <xf numFmtId="168" fontId="6" fillId="31" borderId="82" xfId="0" applyNumberFormat="1" applyFont="1" applyFill="1" applyBorder="1" applyAlignment="1" applyProtection="1">
      <alignment vertical="center" wrapText="1"/>
      <protection locked="0"/>
    </xf>
    <xf numFmtId="3" fontId="6" fillId="31" borderId="42" xfId="0" applyNumberFormat="1" applyFont="1" applyFill="1" applyBorder="1" applyAlignment="1" applyProtection="1">
      <alignment vertical="center"/>
      <protection locked="0"/>
    </xf>
    <xf numFmtId="168" fontId="6" fillId="31" borderId="24" xfId="0" applyNumberFormat="1" applyFont="1" applyFill="1" applyBorder="1" applyAlignment="1" applyProtection="1">
      <alignment vertical="center" wrapText="1"/>
      <protection locked="0"/>
    </xf>
    <xf numFmtId="3" fontId="6" fillId="31" borderId="8" xfId="0" applyNumberFormat="1" applyFont="1" applyFill="1" applyBorder="1" applyAlignment="1" applyProtection="1">
      <alignment vertical="center"/>
      <protection locked="0"/>
    </xf>
    <xf numFmtId="168" fontId="6" fillId="31" borderId="25" xfId="0" applyNumberFormat="1" applyFont="1" applyFill="1" applyBorder="1" applyAlignment="1" applyProtection="1">
      <alignment vertical="center" wrapText="1"/>
      <protection locked="0"/>
    </xf>
    <xf numFmtId="3" fontId="6" fillId="31" borderId="50" xfId="0" applyNumberFormat="1" applyFont="1" applyFill="1" applyBorder="1" applyAlignment="1" applyProtection="1">
      <alignment vertical="center"/>
      <protection locked="0"/>
    </xf>
    <xf numFmtId="168" fontId="6" fillId="31" borderId="26" xfId="0" applyNumberFormat="1" applyFont="1" applyFill="1" applyBorder="1" applyAlignment="1" applyProtection="1">
      <alignment vertical="center" wrapText="1"/>
      <protection locked="0"/>
    </xf>
    <xf numFmtId="3" fontId="6" fillId="31" borderId="44" xfId="0" applyNumberFormat="1" applyFont="1" applyFill="1" applyBorder="1" applyAlignment="1" applyProtection="1">
      <alignment vertical="center"/>
      <protection locked="0"/>
    </xf>
    <xf numFmtId="0" fontId="50" fillId="31" borderId="59" xfId="0" applyFont="1" applyFill="1" applyBorder="1" applyAlignment="1" applyProtection="1">
      <alignment horizontal="right" vertical="center"/>
      <protection locked="0"/>
    </xf>
    <xf numFmtId="168" fontId="6" fillId="31" borderId="75" xfId="0" applyNumberFormat="1" applyFont="1" applyFill="1" applyBorder="1" applyAlignment="1" applyProtection="1">
      <alignment vertical="center" wrapText="1"/>
      <protection locked="0"/>
    </xf>
    <xf numFmtId="168" fontId="6" fillId="31" borderId="17" xfId="0" applyNumberFormat="1" applyFont="1" applyFill="1" applyBorder="1" applyAlignment="1" applyProtection="1">
      <alignment vertical="center" wrapText="1"/>
      <protection locked="0"/>
    </xf>
    <xf numFmtId="168" fontId="6" fillId="31" borderId="88" xfId="0" applyNumberFormat="1" applyFont="1" applyFill="1" applyBorder="1" applyAlignment="1" applyProtection="1">
      <alignment vertical="center" wrapText="1"/>
      <protection locked="0"/>
    </xf>
    <xf numFmtId="3" fontId="6" fillId="31" borderId="61" xfId="0" applyNumberFormat="1" applyFont="1" applyFill="1" applyBorder="1" applyAlignment="1" applyProtection="1">
      <alignment vertical="center"/>
      <protection locked="0"/>
    </xf>
    <xf numFmtId="168" fontId="6" fillId="31" borderId="0" xfId="0" applyNumberFormat="1" applyFont="1" applyFill="1" applyBorder="1" applyAlignment="1" applyProtection="1">
      <alignment vertical="center" wrapText="1"/>
      <protection locked="0"/>
    </xf>
    <xf numFmtId="3" fontId="6" fillId="31" borderId="71" xfId="0" applyNumberFormat="1" applyFont="1" applyFill="1" applyBorder="1" applyAlignment="1" applyProtection="1">
      <alignment vertical="center"/>
      <protection locked="0"/>
    </xf>
    <xf numFmtId="168" fontId="6" fillId="31" borderId="85" xfId="0" applyNumberFormat="1" applyFont="1" applyFill="1" applyBorder="1" applyAlignment="1" applyProtection="1">
      <alignment vertical="center" wrapText="1"/>
      <protection locked="0"/>
    </xf>
    <xf numFmtId="168" fontId="6" fillId="31" borderId="41" xfId="0" applyNumberFormat="1" applyFont="1" applyFill="1" applyBorder="1" applyAlignment="1" applyProtection="1">
      <alignment vertical="center" wrapText="1"/>
      <protection locked="0"/>
    </xf>
    <xf numFmtId="168" fontId="6" fillId="31" borderId="86" xfId="0" applyNumberFormat="1" applyFont="1" applyFill="1" applyBorder="1" applyAlignment="1" applyProtection="1">
      <alignment vertical="center" wrapText="1"/>
      <protection locked="0"/>
    </xf>
    <xf numFmtId="0" fontId="39" fillId="31" borderId="59" xfId="0" applyFont="1" applyFill="1" applyBorder="1" applyAlignment="1" applyProtection="1">
      <alignment horizontal="right" vertical="center"/>
      <protection locked="0"/>
    </xf>
    <xf numFmtId="168" fontId="6" fillId="31" borderId="16" xfId="0" applyNumberFormat="1" applyFont="1" applyFill="1" applyBorder="1" applyAlignment="1" applyProtection="1">
      <alignment vertical="center" wrapText="1"/>
      <protection locked="0"/>
    </xf>
    <xf numFmtId="3" fontId="6" fillId="31" borderId="52" xfId="0" applyNumberFormat="1" applyFont="1" applyFill="1" applyBorder="1" applyAlignment="1" applyProtection="1">
      <alignment vertical="center"/>
      <protection locked="0"/>
    </xf>
    <xf numFmtId="168" fontId="6" fillId="31" borderId="49" xfId="0" applyNumberFormat="1" applyFont="1" applyFill="1" applyBorder="1" applyAlignment="1" applyProtection="1">
      <alignment vertical="center" wrapText="1"/>
      <protection locked="0"/>
    </xf>
    <xf numFmtId="168" fontId="6" fillId="31" borderId="19" xfId="0" applyNumberFormat="1" applyFont="1" applyFill="1" applyBorder="1" applyAlignment="1" applyProtection="1">
      <alignment vertical="center" wrapText="1"/>
      <protection locked="0"/>
    </xf>
    <xf numFmtId="3" fontId="6" fillId="31" borderId="45" xfId="0" applyNumberFormat="1" applyFont="1" applyFill="1" applyBorder="1" applyAlignment="1" applyProtection="1">
      <alignment vertical="center"/>
      <protection locked="0"/>
    </xf>
    <xf numFmtId="168" fontId="6" fillId="31" borderId="85" xfId="0" applyNumberFormat="1" applyFont="1" applyFill="1" applyBorder="1" applyAlignment="1" applyProtection="1">
      <alignment vertical="center"/>
      <protection locked="0"/>
    </xf>
    <xf numFmtId="168" fontId="6" fillId="31" borderId="49" xfId="0" applyNumberFormat="1" applyFont="1" applyFill="1" applyBorder="1" applyAlignment="1" applyProtection="1">
      <alignment vertical="center"/>
      <protection locked="0"/>
    </xf>
    <xf numFmtId="168" fontId="6" fillId="31" borderId="16" xfId="0" applyNumberFormat="1" applyFont="1" applyFill="1" applyBorder="1" applyAlignment="1" applyProtection="1">
      <alignment vertical="center"/>
      <protection locked="0"/>
    </xf>
    <xf numFmtId="168" fontId="6" fillId="31" borderId="17" xfId="0" applyNumberFormat="1" applyFont="1" applyFill="1" applyBorder="1" applyAlignment="1" applyProtection="1">
      <alignment vertical="center"/>
      <protection locked="0"/>
    </xf>
    <xf numFmtId="168" fontId="6" fillId="31" borderId="93" xfId="57" applyNumberFormat="1" applyFont="1" applyFill="1" applyBorder="1" applyAlignment="1" applyProtection="1">
      <alignment vertical="center"/>
      <protection locked="0"/>
    </xf>
    <xf numFmtId="3" fontId="6" fillId="31" borderId="43" xfId="0" applyNumberFormat="1" applyFont="1" applyFill="1" applyBorder="1" applyAlignment="1" applyProtection="1">
      <alignment vertical="center"/>
      <protection locked="0"/>
    </xf>
    <xf numFmtId="0" fontId="39" fillId="31" borderId="59" xfId="0" applyFont="1" applyFill="1" applyBorder="1" applyAlignment="1" applyProtection="1">
      <alignment horizontal="right" vertical="center" wrapText="1"/>
      <protection locked="0"/>
    </xf>
    <xf numFmtId="168" fontId="6" fillId="0" borderId="17" xfId="0" applyNumberFormat="1" applyFont="1" applyFill="1" applyBorder="1" applyAlignment="1" applyProtection="1">
      <alignment vertical="center"/>
      <protection locked="0"/>
    </xf>
    <xf numFmtId="168" fontId="51" fillId="0" borderId="86" xfId="0" applyNumberFormat="1" applyFont="1" applyFill="1" applyBorder="1" applyAlignment="1" applyProtection="1">
      <alignment vertical="center" wrapText="1"/>
      <protection locked="0"/>
    </xf>
    <xf numFmtId="168" fontId="51" fillId="0" borderId="17" xfId="0" applyNumberFormat="1" applyFont="1" applyFill="1" applyBorder="1" applyAlignment="1" applyProtection="1">
      <alignment vertical="center" wrapText="1"/>
      <protection locked="0"/>
    </xf>
    <xf numFmtId="168" fontId="51" fillId="0" borderId="88" xfId="0" applyNumberFormat="1" applyFont="1" applyFill="1" applyBorder="1" applyAlignment="1" applyProtection="1">
      <alignment vertical="center" wrapText="1"/>
      <protection locked="0"/>
    </xf>
    <xf numFmtId="168" fontId="51" fillId="0" borderId="82" xfId="0" applyNumberFormat="1" applyFont="1" applyFill="1" applyBorder="1" applyAlignment="1" applyProtection="1">
      <alignment vertical="center" wrapText="1"/>
      <protection locked="0"/>
    </xf>
    <xf numFmtId="168" fontId="6" fillId="31" borderId="41" xfId="57" applyNumberFormat="1" applyFont="1" applyFill="1" applyBorder="1" applyAlignment="1" applyProtection="1">
      <alignment vertical="center"/>
      <protection locked="0"/>
    </xf>
    <xf numFmtId="0" fontId="39" fillId="31" borderId="59" xfId="59" applyFont="1" applyFill="1" applyBorder="1" applyAlignment="1" applyProtection="1">
      <alignment horizontal="right" vertical="center"/>
      <protection locked="0"/>
    </xf>
    <xf numFmtId="168" fontId="6" fillId="31" borderId="24" xfId="0" applyNumberFormat="1" applyFont="1" applyFill="1" applyBorder="1" applyAlignment="1" applyProtection="1">
      <alignment vertical="center"/>
      <protection locked="0"/>
    </xf>
    <xf numFmtId="168" fontId="6" fillId="31" borderId="88" xfId="57" applyNumberFormat="1" applyFont="1" applyFill="1" applyBorder="1" applyAlignment="1" applyProtection="1">
      <alignment vertical="center"/>
      <protection locked="0"/>
    </xf>
    <xf numFmtId="168" fontId="6" fillId="31" borderId="19" xfId="57" applyNumberFormat="1" applyFont="1" applyFill="1" applyBorder="1" applyAlignment="1" applyProtection="1">
      <alignment vertical="center"/>
      <protection locked="0"/>
    </xf>
    <xf numFmtId="0" fontId="6" fillId="31" borderId="22" xfId="0" applyFont="1" applyFill="1" applyBorder="1" applyAlignment="1" applyProtection="1">
      <alignment vertical="center"/>
      <protection locked="0"/>
    </xf>
    <xf numFmtId="0" fontId="6" fillId="31" borderId="99" xfId="0" applyFont="1" applyFill="1" applyBorder="1" applyAlignment="1" applyProtection="1">
      <alignment vertical="center"/>
      <protection locked="0"/>
    </xf>
    <xf numFmtId="0" fontId="6" fillId="31" borderId="95" xfId="0" applyFont="1" applyFill="1" applyBorder="1" applyAlignment="1" applyProtection="1">
      <alignment vertical="center"/>
      <protection locked="0"/>
    </xf>
    <xf numFmtId="0" fontId="6" fillId="31" borderId="23" xfId="0" applyFont="1" applyFill="1" applyBorder="1" applyAlignment="1" applyProtection="1">
      <alignment vertical="center"/>
      <protection locked="0"/>
    </xf>
    <xf numFmtId="0" fontId="6" fillId="31" borderId="90" xfId="0" applyFont="1" applyFill="1" applyBorder="1" applyAlignment="1" applyProtection="1">
      <alignment vertical="center"/>
      <protection locked="0"/>
    </xf>
    <xf numFmtId="0" fontId="6" fillId="31" borderId="24" xfId="0" applyFont="1" applyFill="1" applyBorder="1" applyAlignment="1" applyProtection="1">
      <alignment vertical="center"/>
      <protection locked="0"/>
    </xf>
    <xf numFmtId="0" fontId="6" fillId="31" borderId="74" xfId="0" applyFont="1" applyFill="1" applyBorder="1" applyAlignment="1" applyProtection="1">
      <alignment vertical="center"/>
      <protection locked="0"/>
    </xf>
    <xf numFmtId="0" fontId="6" fillId="31" borderId="25" xfId="0" applyFont="1" applyFill="1" applyBorder="1" applyAlignment="1" applyProtection="1">
      <alignment vertical="center"/>
      <protection locked="0"/>
    </xf>
    <xf numFmtId="0" fontId="6" fillId="31" borderId="80" xfId="0" applyFont="1" applyFill="1" applyBorder="1" applyAlignment="1" applyProtection="1">
      <alignment vertical="center"/>
      <protection locked="0"/>
    </xf>
    <xf numFmtId="0" fontId="6" fillId="31" borderId="97" xfId="0" applyFont="1" applyFill="1" applyBorder="1" applyAlignment="1" applyProtection="1">
      <alignment vertical="center"/>
      <protection locked="0"/>
    </xf>
    <xf numFmtId="0" fontId="6" fillId="31" borderId="87" xfId="0" applyFont="1" applyFill="1" applyBorder="1" applyAlignment="1" applyProtection="1">
      <alignment vertical="center"/>
      <protection locked="0"/>
    </xf>
    <xf numFmtId="0" fontId="6" fillId="31" borderId="93" xfId="0" applyFont="1" applyFill="1" applyBorder="1" applyAlignment="1" applyProtection="1">
      <alignment vertical="center"/>
      <protection locked="0"/>
    </xf>
    <xf numFmtId="0" fontId="6" fillId="31" borderId="47" xfId="0" applyFont="1" applyFill="1" applyBorder="1" applyAlignment="1" applyProtection="1">
      <alignment vertical="center"/>
      <protection locked="0"/>
    </xf>
    <xf numFmtId="168" fontId="6" fillId="0" borderId="16" xfId="0" applyNumberFormat="1" applyFont="1" applyFill="1" applyBorder="1" applyAlignment="1" applyProtection="1">
      <alignment vertical="center" wrapText="1"/>
      <protection locked="0"/>
    </xf>
    <xf numFmtId="168" fontId="6" fillId="0" borderId="16" xfId="0" applyNumberFormat="1" applyFont="1" applyFill="1" applyBorder="1" applyAlignment="1" applyProtection="1">
      <alignment vertical="center"/>
      <protection locked="0"/>
    </xf>
    <xf numFmtId="0" fontId="56" fillId="31" borderId="19" xfId="84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79" fillId="35" borderId="12" xfId="124" applyFont="1" applyFill="1" applyBorder="1" applyAlignment="1">
      <alignment vertical="center" wrapText="1"/>
    </xf>
    <xf numFmtId="0" fontId="5" fillId="0" borderId="12" xfId="0" applyFont="1" applyBorder="1" applyAlignment="1"/>
    <xf numFmtId="0" fontId="5" fillId="0" borderId="13" xfId="0" applyFont="1" applyBorder="1" applyAlignment="1"/>
    <xf numFmtId="0" fontId="42" fillId="0" borderId="41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30" fillId="2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59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40" fillId="36" borderId="14" xfId="0" applyFont="1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/>
    </xf>
    <xf numFmtId="0" fontId="42" fillId="0" borderId="48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42" fillId="0" borderId="49" xfId="0" applyFont="1" applyFill="1" applyBorder="1" applyAlignment="1">
      <alignment vertical="center" wrapText="1"/>
    </xf>
    <xf numFmtId="0" fontId="42" fillId="0" borderId="39" xfId="0" applyFont="1" applyFill="1" applyBorder="1" applyAlignment="1">
      <alignment vertical="center" wrapText="1"/>
    </xf>
    <xf numFmtId="0" fontId="49" fillId="0" borderId="86" xfId="0" applyFont="1" applyFill="1" applyBorder="1" applyAlignment="1">
      <alignment vertical="center" wrapText="1"/>
    </xf>
    <xf numFmtId="0" fontId="49" fillId="0" borderId="4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86" xfId="0" applyFont="1" applyFill="1" applyBorder="1" applyAlignment="1">
      <alignment vertical="center" wrapText="1"/>
    </xf>
    <xf numFmtId="0" fontId="42" fillId="0" borderId="46" xfId="0" applyFont="1" applyFill="1" applyBorder="1" applyAlignment="1">
      <alignment vertical="center" wrapText="1"/>
    </xf>
    <xf numFmtId="0" fontId="40" fillId="36" borderId="19" xfId="0" applyFont="1" applyFill="1" applyBorder="1" applyAlignment="1">
      <alignment horizontal="left" vertical="center" wrapText="1"/>
    </xf>
    <xf numFmtId="0" fontId="40" fillId="36" borderId="35" xfId="0" applyFont="1" applyFill="1" applyBorder="1" applyAlignment="1">
      <alignment horizontal="left" vertical="center" wrapText="1"/>
    </xf>
    <xf numFmtId="0" fontId="30" fillId="22" borderId="12" xfId="0" applyFont="1" applyFill="1" applyBorder="1" applyAlignment="1">
      <alignment vertical="center" wrapText="1"/>
    </xf>
    <xf numFmtId="0" fontId="30" fillId="22" borderId="13" xfId="0" applyFont="1" applyFill="1" applyBorder="1" applyAlignment="1">
      <alignment vertical="center" wrapText="1"/>
    </xf>
    <xf numFmtId="167" fontId="42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40" fillId="28" borderId="14" xfId="0" applyFont="1" applyFill="1" applyBorder="1" applyAlignment="1">
      <alignment vertical="center"/>
    </xf>
    <xf numFmtId="0" fontId="40" fillId="28" borderId="15" xfId="0" applyFont="1" applyFill="1" applyBorder="1" applyAlignment="1">
      <alignment vertical="center"/>
    </xf>
    <xf numFmtId="0" fontId="48" fillId="0" borderId="75" xfId="0" applyFont="1" applyFill="1" applyBorder="1" applyAlignment="1">
      <alignment horizontal="left" vertical="center" wrapText="1"/>
    </xf>
    <xf numFmtId="0" fontId="48" fillId="0" borderId="6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171" fontId="59" fillId="28" borderId="14" xfId="0" applyNumberFormat="1" applyFont="1" applyFill="1" applyBorder="1" applyAlignment="1">
      <alignment horizontal="right" vertical="center"/>
    </xf>
    <xf numFmtId="171" fontId="0" fillId="0" borderId="15" xfId="0" applyNumberFormat="1" applyBorder="1" applyAlignment="1">
      <alignment vertical="center"/>
    </xf>
    <xf numFmtId="171" fontId="68" fillId="28" borderId="14" xfId="0" applyNumberFormat="1" applyFont="1" applyFill="1" applyBorder="1" applyAlignment="1">
      <alignment horizontal="right" vertical="center"/>
    </xf>
    <xf numFmtId="171" fontId="69" fillId="0" borderId="15" xfId="0" applyNumberFormat="1" applyFont="1" applyBorder="1" applyAlignment="1">
      <alignment vertical="center"/>
    </xf>
    <xf numFmtId="0" fontId="28" fillId="31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5" fillId="31" borderId="19" xfId="84" applyFont="1" applyFill="1" applyBorder="1" applyAlignment="1" applyProtection="1">
      <alignment horizontal="left" vertical="center"/>
      <protection locked="0"/>
    </xf>
    <xf numFmtId="0" fontId="29" fillId="26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0" fillId="22" borderId="13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vertical="center" wrapText="1"/>
    </xf>
    <xf numFmtId="0" fontId="40" fillId="0" borderId="35" xfId="0" applyFont="1" applyFill="1" applyBorder="1" applyAlignment="1">
      <alignment vertical="center" wrapText="1"/>
    </xf>
    <xf numFmtId="170" fontId="28" fillId="31" borderId="14" xfId="0" applyNumberFormat="1" applyFont="1" applyFill="1" applyBorder="1" applyAlignment="1" applyProtection="1">
      <alignment horizontal="right" vertical="center"/>
      <protection locked="0"/>
    </xf>
    <xf numFmtId="170" fontId="28" fillId="31" borderId="15" xfId="0" applyNumberFormat="1" applyFont="1" applyFill="1" applyBorder="1" applyAlignment="1" applyProtection="1">
      <alignment horizontal="right" vertical="center"/>
      <protection locked="0"/>
    </xf>
    <xf numFmtId="170" fontId="28" fillId="28" borderId="14" xfId="0" applyNumberFormat="1" applyFont="1" applyFill="1" applyBorder="1" applyAlignment="1">
      <alignment horizontal="right" vertical="center"/>
    </xf>
    <xf numFmtId="170" fontId="28" fillId="28" borderId="15" xfId="0" applyNumberFormat="1" applyFont="1" applyFill="1" applyBorder="1" applyAlignment="1">
      <alignment horizontal="right" vertical="center"/>
    </xf>
    <xf numFmtId="0" fontId="42" fillId="28" borderId="15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6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40" fillId="0" borderId="16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48" fillId="0" borderId="41" xfId="0" applyFont="1" applyFill="1" applyBorder="1" applyAlignment="1">
      <alignment vertical="center" wrapText="1"/>
    </xf>
    <xf numFmtId="0" fontId="48" fillId="0" borderId="34" xfId="0" applyFont="1" applyFill="1" applyBorder="1" applyAlignment="1">
      <alignment vertical="center" wrapText="1"/>
    </xf>
    <xf numFmtId="169" fontId="28" fillId="28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69" fontId="28" fillId="28" borderId="15" xfId="0" applyNumberFormat="1" applyFont="1" applyFill="1" applyBorder="1" applyAlignment="1">
      <alignment horizontal="right" vertical="center"/>
    </xf>
    <xf numFmtId="0" fontId="41" fillId="28" borderId="14" xfId="0" applyFont="1" applyFill="1" applyBorder="1" applyAlignment="1">
      <alignment vertical="center"/>
    </xf>
    <xf numFmtId="0" fontId="41" fillId="28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0" fillId="22" borderId="19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9" fillId="0" borderId="51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vertical="center" wrapText="1"/>
    </xf>
    <xf numFmtId="0" fontId="47" fillId="0" borderId="49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vertical="center" wrapText="1"/>
    </xf>
    <xf numFmtId="0" fontId="42" fillId="0" borderId="51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42" fillId="0" borderId="19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 wrapText="1"/>
    </xf>
    <xf numFmtId="0" fontId="42" fillId="0" borderId="35" xfId="0" applyFont="1" applyFill="1" applyBorder="1" applyAlignment="1">
      <alignment vertical="center" wrapText="1"/>
    </xf>
    <xf numFmtId="0" fontId="30" fillId="30" borderId="56" xfId="0" applyFont="1" applyFill="1" applyBorder="1" applyAlignment="1">
      <alignment vertical="center" wrapText="1"/>
    </xf>
    <xf numFmtId="0" fontId="30" fillId="30" borderId="32" xfId="0" applyFont="1" applyFill="1" applyBorder="1" applyAlignment="1">
      <alignment vertical="center" wrapText="1"/>
    </xf>
    <xf numFmtId="0" fontId="47" fillId="0" borderId="100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30" fillId="22" borderId="55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7" fillId="0" borderId="88" xfId="0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7" fillId="0" borderId="39" xfId="0" applyFont="1" applyFill="1" applyBorder="1" applyAlignment="1">
      <alignment vertical="center" wrapText="1"/>
    </xf>
    <xf numFmtId="0" fontId="47" fillId="0" borderId="51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172" fontId="28" fillId="31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172" fontId="28" fillId="28" borderId="14" xfId="0" applyNumberFormat="1" applyFont="1" applyFill="1" applyBorder="1" applyAlignment="1">
      <alignment horizontal="right" vertical="center"/>
    </xf>
    <xf numFmtId="0" fontId="42" fillId="0" borderId="70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172" fontId="28" fillId="31" borderId="0" xfId="0" applyNumberFormat="1" applyFont="1" applyFill="1" applyBorder="1" applyAlignment="1" applyProtection="1">
      <alignment horizontal="right" vertical="center"/>
      <protection locked="0"/>
    </xf>
    <xf numFmtId="172" fontId="28" fillId="31" borderId="14" xfId="0" applyNumberFormat="1" applyFont="1" applyFill="1" applyBorder="1" applyAlignment="1">
      <alignment horizontal="right" vertical="center"/>
    </xf>
  </cellXfs>
  <cellStyles count="1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123"/>
    <cellStyle name="Explanatory Text" xfId="28" builtinId="53" customBuiltin="1"/>
    <cellStyle name="Good" xfId="29" builtinId="26" customBuiltin="1"/>
    <cellStyle name="Grey" xfId="30"/>
    <cellStyle name="Grey 2" xfId="85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Input [yellow]" xfId="36"/>
    <cellStyle name="Input [yellow] 2" xfId="86"/>
    <cellStyle name="Linked Cell" xfId="37" builtinId="24" customBuiltin="1"/>
    <cellStyle name="Neutral" xfId="38" builtinId="28" customBuiltin="1"/>
    <cellStyle name="no dec" xfId="39"/>
    <cellStyle name="no dec 10" xfId="40"/>
    <cellStyle name="no dec 10 2" xfId="87"/>
    <cellStyle name="no dec 11" xfId="41"/>
    <cellStyle name="no dec 11 2" xfId="88"/>
    <cellStyle name="no dec 12" xfId="42"/>
    <cellStyle name="no dec 12 2" xfId="89"/>
    <cellStyle name="no dec 13" xfId="43"/>
    <cellStyle name="no dec 13 2" xfId="90"/>
    <cellStyle name="no dec 14" xfId="44"/>
    <cellStyle name="no dec 14 2" xfId="91"/>
    <cellStyle name="no dec 2" xfId="45"/>
    <cellStyle name="no dec 2 2" xfId="92"/>
    <cellStyle name="no dec 3" xfId="46"/>
    <cellStyle name="no dec 3 2" xfId="93"/>
    <cellStyle name="no dec 4" xfId="47"/>
    <cellStyle name="no dec 4 2" xfId="94"/>
    <cellStyle name="no dec 5" xfId="48"/>
    <cellStyle name="no dec 5 2" xfId="95"/>
    <cellStyle name="no dec 6" xfId="49"/>
    <cellStyle name="no dec 6 2" xfId="96"/>
    <cellStyle name="no dec 7" xfId="50"/>
    <cellStyle name="no dec 7 2" xfId="97"/>
    <cellStyle name="no dec 8" xfId="51"/>
    <cellStyle name="no dec 8 2" xfId="98"/>
    <cellStyle name="no dec 9" xfId="52"/>
    <cellStyle name="no dec 9 2" xfId="99"/>
    <cellStyle name="Normal" xfId="0" builtinId="0"/>
    <cellStyle name="Normal - Style1" xfId="53"/>
    <cellStyle name="Normal 10" xfId="54"/>
    <cellStyle name="Normal 10 2" xfId="100"/>
    <cellStyle name="Normal 11" xfId="55"/>
    <cellStyle name="Normal 11 2" xfId="101"/>
    <cellStyle name="Normal 2" xfId="56"/>
    <cellStyle name="Normal 2 2" xfId="102"/>
    <cellStyle name="Normal 2_USDA POR - Combined" xfId="57"/>
    <cellStyle name="Normal 3" xfId="58"/>
    <cellStyle name="Normal 3 2" xfId="103"/>
    <cellStyle name="Normal 3_USDA POR - Combined" xfId="59"/>
    <cellStyle name="Normal 4" xfId="60"/>
    <cellStyle name="Normal 4 2" xfId="104"/>
    <cellStyle name="Normal 5" xfId="61"/>
    <cellStyle name="Normal 5 2" xfId="105"/>
    <cellStyle name="Normal 6" xfId="62"/>
    <cellStyle name="Normal 6 2" xfId="106"/>
    <cellStyle name="Normal 7" xfId="63"/>
    <cellStyle name="Normal 7 2" xfId="107"/>
    <cellStyle name="Normal 8" xfId="83"/>
    <cellStyle name="Normal 8 2" xfId="122"/>
    <cellStyle name="Normal 8 3" xfId="124"/>
    <cellStyle name="Normal 9" xfId="84"/>
    <cellStyle name="Note" xfId="64" builtinId="10" customBuiltin="1"/>
    <cellStyle name="Note 2" xfId="108"/>
    <cellStyle name="Output" xfId="65" builtinId="21" customBuiltin="1"/>
    <cellStyle name="Percent [2]" xfId="66"/>
    <cellStyle name="Percent [2] 10" xfId="67"/>
    <cellStyle name="Percent [2] 10 2" xfId="109"/>
    <cellStyle name="Percent [2] 11" xfId="68"/>
    <cellStyle name="Percent [2] 11 2" xfId="110"/>
    <cellStyle name="Percent [2] 12" xfId="69"/>
    <cellStyle name="Percent [2] 12 2" xfId="111"/>
    <cellStyle name="Percent [2] 13" xfId="70"/>
    <cellStyle name="Percent [2] 13 2" xfId="112"/>
    <cellStyle name="Percent [2] 14" xfId="71"/>
    <cellStyle name="Percent [2] 14 2" xfId="113"/>
    <cellStyle name="Percent [2] 2" xfId="72"/>
    <cellStyle name="Percent [2] 2 2" xfId="114"/>
    <cellStyle name="Percent [2] 3" xfId="73"/>
    <cellStyle name="Percent [2] 3 2" xfId="115"/>
    <cellStyle name="Percent [2] 4" xfId="74"/>
    <cellStyle name="Percent [2] 4 2" xfId="116"/>
    <cellStyle name="Percent [2] 5" xfId="75"/>
    <cellStyle name="Percent [2] 5 2" xfId="117"/>
    <cellStyle name="Percent [2] 6" xfId="76"/>
    <cellStyle name="Percent [2] 6 2" xfId="118"/>
    <cellStyle name="Percent [2] 7" xfId="77"/>
    <cellStyle name="Percent [2] 7 2" xfId="119"/>
    <cellStyle name="Percent [2] 8" xfId="78"/>
    <cellStyle name="Percent [2] 8 2" xfId="120"/>
    <cellStyle name="Percent [2] 9" xfId="79"/>
    <cellStyle name="Percent [2] 9 2" xfId="121"/>
    <cellStyle name="Title" xfId="80" builtinId="15" customBuiltin="1"/>
    <cellStyle name="Total" xfId="81" builtinId="25" customBuiltin="1"/>
    <cellStyle name="Warning Text" xfId="82" builtinId="11" customBuiltin="1"/>
  </cellStyles>
  <dxfs count="134"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0C0C0"/>
      <color rgb="FF000080"/>
      <color rgb="FFDDD9C4"/>
      <color rgb="FF0070C0"/>
      <color rgb="FF87C7D9"/>
      <color rgb="FF902C24"/>
      <color rgb="FFE46C0A"/>
      <color rgb="FF961BAF"/>
      <color rgb="FF0074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(Level1Group3!$G$47,Level1Group3!$G$58,Level1Group3!$A$7:$A$8,Level1Group3!$A$10:$A$11)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(Level1Group3!$I$56,Level1Group3!$I$68,Level1Group3!$I$7,Level1Group3!$I$8,Level1Group3!$I$10:$I$11)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(Level1Group3!$G$47,Level1Group3!$G$58,Level1Group3!$A$7:$A$8,Level1Group3!$A$10:$A$11)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(Level1Group3!$E$56,Level1Group3!$E$68,Level1Group3!$E$7,Level1Group3!$E$8,Level1Group3!$E$10:$E$11)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(Level1Group4!$G$47,Level1Group4!$G$58,Level1Group4!$A$7:$A$8,Level1Group4!$A$10:$A$11)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(Level1Group4!$I$56,Level1Group4!$I$68,Level1Group4!$I$7,Level1Group4!$I$8,Level1Group4!$I$10:$I$11)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(Level1Group4!$G$47,Level1Group4!$G$58,Level1Group4!$A$7:$A$8,Level1Group4!$A$10:$A$11)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(Level1Group4!$E$56,Level1Group4!$E$68,Level1Group4!$E$7,Level1Group4!$E$8,Level1Group4!$E$10:$E$11)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(Level1Group5!$G$47,Level1Group5!$G$58,Level1Group5!$A$7:$A$8,Level1Group5!$A$10:$A$11)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(Level1Group5!$I$56,Level1Group5!$I$68,Level1Group5!$I$7,Level1Group5!$I$8,Level1Group5!$I$10:$I$11)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(Level1Group5!$G$47,Level1Group5!$G$58,Level1Group5!$A$7:$A$8,Level1Group5!$A$10:$A$11)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(Level1Group5!$E$56,Level1Group5!$E$68,Level1Group5!$E$7,Level1Group5!$E$8,Level1Group5!$E$10:$E$11)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(Level1SharedSpace!$G$47,Level1SharedSpace!$G$58,Level1SharedSpace!$A$7:$A$8,Level1SharedSpace!$A$10:$A$11)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(Level1SharedSpace!$I$56,Level1SharedSpace!$I$68,Level1SharedSpace!$I$7:$I$8,Level1SharedSpace!$I$10:$I$11)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(Level1Group6!$G$47,Level1Group6!$G$58,Level1Group6!$A$7:$A$8,Level1Group6!$A$10:$A$11)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(Level1Group6!$I$56,Level1Group6!$I$68,Level1Group6!$I$7,Level1Group6!$I$8,Level1Group6!$I$10:$I$11)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(Level1Group6!$G$47,Level1Group6!$G$58,Level1Group6!$A$7:$A$8,Level1Group6!$A$10:$A$11)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(Level1Group6!$E$56,Level1Group6!$E$68,Level1Group6!$E$7,Level1Group6!$E$8,Level1Group6!$E$10:$E$11)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(Level1Group7!$G$47,Level1Group7!$G$58,Level1Group7!$A$7:$A$8,Level1Group7!$A$10:$A$11)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(Level1Group7!$I$56,Level1Group7!$I$68,Level1Group7!$I$7,Level1Group7!$I$8,Level1Group7!$I$10:$I$11)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(Level1Group7!$G$47,Level1Group7!$G$58,Level1Group7!$A$7:$A$8,Level1Group7!$A$10:$A$11)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(Level1Group7!$E$56,Level1Group7!$E$68,Level1Group7!$E$7,Level1Group7!$E$8,Level1Group7!$E$10:$E$11)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(Level1Group8!$G$47,Level1Group8!$G$58,Level1Group8!$A$7:$A$8,Level1Group8!$A$10:$A$11)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(Level1Group8!$I$56,Level1Group8!$I$68,Level1Group8!$I$7,Level1Group8!$I$8,Level1Group8!$I$10:$I$11)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(Level1Group8!$G$47,Level1Group8!$G$58,Level1Group8!$A$7:$A$8,Level1Group8!$A$10:$A$11)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(Level1Group8!$E$56,Level1Group8!$E$68,Level1Group8!$E$7,Level1Group8!$E$8,Level1Group8!$E$10:$E$11)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(Level1Group9!$G$47,Level1Group9!$G$58,Level1Group9!$A$7:$A$8,Level1Group9!$A$10:$A$11)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(Level1Group9!$I$56,Level1Group9!$I$68,Level1Group9!$I$7,Level1Group9!$I$8,Level1Group9!$I$10:$I$11)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(#REF!,#REF!,#REF!,#REF!)</c:f>
            </c:multiLvlStrRef>
          </c:cat>
          <c:val>
            <c:numRef>
              <c:f>(Level1SharedSpace!$E$56,Level1SharedSpace!$E$68,Level1SharedSpace!$E$7:$E$8,Level1SharedSpace!$E$10:$E$11)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(Level1Group9!$G$47,Level1Group9!$G$58,Level1Group9!$A$7:$A$8,Level1Group9!$A$10:$A$11)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(Level1Group9!$E$56,Level1Group9!$E$68,Level1Group9!$E$7,Level1Group9!$E$8,Level1Group9!$E$10:$E$11)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(Level1Group10!$G$47,Level1Group10!$G$58,Level1Group10!$A$7:$A$8,Level1Group10!$A$10:$A$11)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(Level1Group10!$I$56,Level1Group10!$I$68,Level1Group10!$I$7,Level1Group10!$I$8,Level1Group10!$I$10:$I$11)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(Level1Group10!$G$47,Level1Group10!$G$58,Level1Group10!$A$7:$A$8,Level1Group10!$A$10:$A$11)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(Level1Group10!$E$56,Level1Group10!$E$68,Level1Group10!$E$7,Level1Group10!$E$8,Level1Group10!$E$10:$E$11)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(Level1Group11!$G$47,Level1Group11!$G$58,Level1Group11!$A$7:$A$8,Level1Group11!$A$10:$A$11)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(Level1Group11!$I$56,Level1Group11!$I$68,Level1Group11!$I$7,Level1Group11!$I$8,Level1Group11!$I$10:$I$11)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(Level1Group11!$G$47,Level1Group11!$G$58,Level1Group11!$A$7:$A$8,Level1Group11!$A$10:$A$11)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(Level1Group11!$E$56,Level1Group11!$E$68,Level1Group11!$E$7,Level1Group11!$E$8,Level1Group11!$E$10:$E$11)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(Level1Group12!$G$47,Level1Group12!$G$58,Level1Group12!$A$7:$A$8,Level1Group12!$A$10:$A$11)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(Level1Group12!$I$56,Level1Group12!$I$68,Level1Group12!$I$7,Level1Group12!$I$8,Level1Group12!$I$10:$I$11)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(Level1Group12!$G$47,Level1Group12!$G$58,Level1Group12!$A$7:$A$8,Level1Group12!$A$10:$A$11)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(Level1Group12!$E$56,Level1Group12!$E$68,Level1Group12!$E$7,Level1Group12!$E$8,Level1Group12!$E$10:$E$11)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(Level1Group13!$G$47,Level1Group13!$G$58,Level1Group13!$A$7:$A$8,Level1Group13!$A$10:$A$11)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(Level1Group13!$I$56,Level1Group13!$I$68,Level1Group13!$I$7,Level1Group13!$I$8,Level1Group13!$I$10:$I$11)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(Level1Group13!$G$47,Level1Group13!$G$58,Level1Group13!$A$7:$A$8,Level1Group13!$A$10:$A$11)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(Level1Group13!$E$56,Level1Group13!$E$68,Level1Group13!$E$7,Level1Group13!$E$8,Level1Group13!$E$10:$E$11)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(Level1Group14!$G$47,Level1Group14!$G$58,Level1Group14!$A$7:$A$8,Level1Group14!$A$10:$A$11)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(Level1Group14!$I$56,Level1Group14!$I$68,Level1Group14!$I$7,Level1Group14!$I$8,Level1Group14!$I$10:$I$11)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(Level1Group14!$G$47,Level1Group14!$G$58,Level1Group14!$A$7:$A$8,Level1Group14!$A$10:$A$11)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(Level1Group14!$E$56,Level1Group14!$E$68,Level1Group14!$E$7,Level1Group14!$E$8,Level1Group14!$E$10:$E$11)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(Level1Group15!$G$47,Level1Group15!$G$58,Level1Group15!$A$7:$A$8,Level1Group15!$A$10:$A$11)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(Level1Group15!$I$56,Level1Group15!$I$68,Level1Group15!$I$7,Level1Group15!$I$8,Level1Group15!$I$10:$I$11)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(Level1Group15!$G$47,Level1Group15!$G$58,Level1Group15!$A$7:$A$8,Level1Group15!$A$10:$A$11)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(Level1Group15!$E$56,Level1Group15!$E$68,Level1Group15!$E$7,Level1Group15!$E$8,Level1Group15!$E$10:$E$11)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(Level1Group1!$G$47,Level1Group1!$G$58,Level1Group1!$A$7:$A$8,Level1Group1!$A$10:$A$11)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(Level1Group1!$I$56,Level1Group1!$I$68,Level1Group1!$I$7,Level1Group1!$I$8,Level1Group1!$I$10:$I$11)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(#REF!,#REF!,#REF!,#REF!)</c:f>
            </c:multiLvlStrRef>
          </c:cat>
          <c:val>
            <c:numRef>
              <c:f>('Level1Summary(Level2)'!$I$56,'Level1Summary(Level2)'!$I$68,'Level1Summary(Level2)'!$I$7:$I$8,'Level1Summary(Level2)'!$I$10:$I$11)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(#REF!,#REF!,#REF!,#REF!)</c:f>
            </c:multiLvlStrRef>
          </c:cat>
          <c:val>
            <c:numRef>
              <c:f>('Level1Summary(Level2)'!$E$56,'Level1Summary(Level2)'!$E$68,'Level1Summary(Level2)'!$E$7:$E$8,'Level1Summary(Level2)'!$E$10:$E$11)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(Level1Group1!$G$47,Level1Group1!$G$58,Level1Group1!$A$7:$A$8,Level1Group1!$A$10:$A$11)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(Level1Group1!$E$56,Level1Group1!$E$68,Level1Group1!$E$7,Level1Group1!$E$8,Level1Group1!$E$10:$E$11)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28918378586232552"/>
          <c:y val="0.31979680435178481"/>
          <c:w val="0.4051495964457314"/>
          <c:h val="0.49287558069618437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(Level1Group2!$G$47,Level1Group2!$G$58,Level1Group2!$A$7:$A$8,Level1Group2!$A$10:$A$11)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(Level1Group2!$I$56,Level1Group2!$I$68,Level1Group2!$I$7,Level1Group2!$I$8,Level1Group2!$I$10:$I$11)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bg1"/>
                </a:solidFill>
              </a:rPr>
              <a:t>Distribution of Space</a:t>
            </a:r>
          </a:p>
        </c:rich>
      </c:tx>
      <c:layout>
        <c:manualLayout>
          <c:xMode val="edge"/>
          <c:yMode val="edge"/>
          <c:x val="8.4889388826396728E-3"/>
          <c:y val="2.6455026455026863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0987672223887858"/>
          <c:y val="0.31979680435178481"/>
          <c:w val="0.4051495964457314"/>
          <c:h val="0.4928755806961843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87C7D9"/>
              </a:solidFill>
            </c:spPr>
          </c:dPt>
          <c:dPt>
            <c:idx val="2"/>
            <c:bubble3D val="0"/>
            <c:spPr>
              <a:solidFill>
                <a:srgbClr val="007434"/>
              </a:solidFill>
            </c:spPr>
          </c:dPt>
          <c:dPt>
            <c:idx val="3"/>
            <c:bubble3D val="0"/>
            <c:spPr>
              <a:solidFill>
                <a:srgbClr val="961BAF"/>
              </a:solidFill>
            </c:spPr>
          </c:dPt>
          <c:dPt>
            <c:idx val="4"/>
            <c:bubble3D val="0"/>
            <c:spPr>
              <a:solidFill>
                <a:srgbClr val="E46C0A"/>
              </a:solidFill>
            </c:spPr>
          </c:dPt>
          <c:dPt>
            <c:idx val="5"/>
            <c:bubble3D val="0"/>
            <c:spPr>
              <a:solidFill>
                <a:srgbClr val="902C24"/>
              </a:solidFill>
            </c:spPr>
          </c:dPt>
          <c:dLbls>
            <c:dLbl>
              <c:idx val="5"/>
              <c:delete val="1"/>
            </c:dLbl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(Level1Group2!$G$47,Level1Group2!$G$58,Level1Group2!$A$7:$A$8,Level1Group2!$A$10:$A$11)</c:f>
              <c:strCache>
                <c:ptCount val="6"/>
                <c:pt idx="0">
                  <c:v>Offices</c:v>
                </c:pt>
                <c:pt idx="1">
                  <c:v>Workstations</c:v>
                </c:pt>
                <c:pt idx="2">
                  <c:v>Standard Support Spaces</c:v>
                </c:pt>
                <c:pt idx="3">
                  <c:v>Special Support Spaces</c:v>
                </c:pt>
                <c:pt idx="4">
                  <c:v>Internal Circulation</c:v>
                </c:pt>
                <c:pt idx="5">
                  <c:v>Fit Factor Adjustment</c:v>
                </c:pt>
              </c:strCache>
            </c:strRef>
          </c:cat>
          <c:val>
            <c:numRef>
              <c:f>(Level1Group2!$E$56,Level1Group2!$E$68,Level1Group2!$E$7,Level1Group2!$E$8,Level1Group2!$E$10:$E$11)</c:f>
              <c:numCache>
                <c:formatCode>#,##0\ "SF"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path path="shape">
        <a:fillToRect l="50000" t="50000" r="50000" b="50000"/>
      </a:path>
      <a:tileRect/>
    </a:gradFill>
  </c:spPr>
  <c:printSettings>
    <c:headerFooter alignWithMargins="0"/>
    <c:pageMargins b="1" l="0.75000000000000744" r="0.75000000000000744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41333</xdr:colOff>
      <xdr:row>17</xdr:row>
      <xdr:rowOff>70062</xdr:rowOff>
    </xdr:from>
    <xdr:to>
      <xdr:col>11</xdr:col>
      <xdr:colOff>1744090</xdr:colOff>
      <xdr:row>27</xdr:row>
      <xdr:rowOff>181379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52416</xdr:colOff>
      <xdr:row>17</xdr:row>
      <xdr:rowOff>70062</xdr:rowOff>
    </xdr:from>
    <xdr:to>
      <xdr:col>8</xdr:col>
      <xdr:colOff>648080</xdr:colOff>
      <xdr:row>27</xdr:row>
      <xdr:rowOff>181379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429953</xdr:colOff>
      <xdr:row>19</xdr:row>
      <xdr:rowOff>80471</xdr:rowOff>
    </xdr:from>
    <xdr:to>
      <xdr:col>11</xdr:col>
      <xdr:colOff>51724</xdr:colOff>
      <xdr:row>20</xdr:row>
      <xdr:rowOff>9351</xdr:rowOff>
    </xdr:to>
    <xdr:sp macro="" textlink="">
      <xdr:nvSpPr>
        <xdr:cNvPr id="32" name="Rounded Rectangle 31"/>
        <xdr:cNvSpPr/>
      </xdr:nvSpPr>
      <xdr:spPr bwMode="auto">
        <a:xfrm>
          <a:off x="7371773" y="4370531"/>
          <a:ext cx="353291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429953</xdr:colOff>
      <xdr:row>22</xdr:row>
      <xdr:rowOff>39254</xdr:rowOff>
    </xdr:from>
    <xdr:to>
      <xdr:col>11</xdr:col>
      <xdr:colOff>51724</xdr:colOff>
      <xdr:row>22</xdr:row>
      <xdr:rowOff>167270</xdr:rowOff>
    </xdr:to>
    <xdr:sp macro="" textlink="">
      <xdr:nvSpPr>
        <xdr:cNvPr id="33" name="Rounded Rectangle 32"/>
        <xdr:cNvSpPr/>
      </xdr:nvSpPr>
      <xdr:spPr bwMode="auto">
        <a:xfrm>
          <a:off x="7371773" y="4923674"/>
          <a:ext cx="353291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429953</xdr:colOff>
      <xdr:row>23</xdr:row>
      <xdr:rowOff>113145</xdr:rowOff>
    </xdr:from>
    <xdr:to>
      <xdr:col>11</xdr:col>
      <xdr:colOff>51724</xdr:colOff>
      <xdr:row>24</xdr:row>
      <xdr:rowOff>47082</xdr:rowOff>
    </xdr:to>
    <xdr:sp macro="" textlink="">
      <xdr:nvSpPr>
        <xdr:cNvPr id="34" name="Rounded Rectangle 33"/>
        <xdr:cNvSpPr/>
      </xdr:nvSpPr>
      <xdr:spPr bwMode="auto">
        <a:xfrm>
          <a:off x="7371773" y="5195685"/>
          <a:ext cx="353291" cy="132057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429953</xdr:colOff>
      <xdr:row>24</xdr:row>
      <xdr:rowOff>188306</xdr:rowOff>
    </xdr:from>
    <xdr:to>
      <xdr:col>11</xdr:col>
      <xdr:colOff>51724</xdr:colOff>
      <xdr:row>25</xdr:row>
      <xdr:rowOff>122243</xdr:rowOff>
    </xdr:to>
    <xdr:sp macro="" textlink="">
      <xdr:nvSpPr>
        <xdr:cNvPr id="35" name="Rounded Rectangle 34"/>
        <xdr:cNvSpPr/>
      </xdr:nvSpPr>
      <xdr:spPr bwMode="auto">
        <a:xfrm>
          <a:off x="7371773" y="5468966"/>
          <a:ext cx="353291" cy="132057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429953</xdr:colOff>
      <xdr:row>26</xdr:row>
      <xdr:rowOff>69388</xdr:rowOff>
    </xdr:from>
    <xdr:to>
      <xdr:col>11</xdr:col>
      <xdr:colOff>51724</xdr:colOff>
      <xdr:row>26</xdr:row>
      <xdr:rowOff>197404</xdr:rowOff>
    </xdr:to>
    <xdr:sp macro="" textlink="">
      <xdr:nvSpPr>
        <xdr:cNvPr id="36" name="Rounded Rectangle 35"/>
        <xdr:cNvSpPr/>
      </xdr:nvSpPr>
      <xdr:spPr bwMode="auto">
        <a:xfrm>
          <a:off x="7371773" y="5746288"/>
          <a:ext cx="353291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71813</xdr:colOff>
      <xdr:row>17</xdr:row>
      <xdr:rowOff>125730</xdr:rowOff>
    </xdr:from>
    <xdr:to>
      <xdr:col>10</xdr:col>
      <xdr:colOff>673793</xdr:colOff>
      <xdr:row>18</xdr:row>
      <xdr:rowOff>158981</xdr:rowOff>
    </xdr:to>
    <xdr:sp macro="" textlink="">
      <xdr:nvSpPr>
        <xdr:cNvPr id="37" name="TextBox 36"/>
        <xdr:cNvSpPr txBox="1"/>
      </xdr:nvSpPr>
      <xdr:spPr>
        <a:xfrm>
          <a:off x="7013633" y="4019550"/>
          <a:ext cx="601980" cy="23137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181264</xdr:colOff>
      <xdr:row>19</xdr:row>
      <xdr:rowOff>25861</xdr:rowOff>
    </xdr:from>
    <xdr:ext cx="1409700" cy="233205"/>
    <xdr:sp macro="" textlink="">
      <xdr:nvSpPr>
        <xdr:cNvPr id="38" name="TextBox 37"/>
        <xdr:cNvSpPr txBox="1"/>
      </xdr:nvSpPr>
      <xdr:spPr>
        <a:xfrm>
          <a:off x="7854604" y="4315921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181264</xdr:colOff>
      <xdr:row>21</xdr:row>
      <xdr:rowOff>187613</xdr:rowOff>
    </xdr:from>
    <xdr:ext cx="1409700" cy="233205"/>
    <xdr:sp macro="" textlink="">
      <xdr:nvSpPr>
        <xdr:cNvPr id="39" name="TextBox 38"/>
        <xdr:cNvSpPr txBox="1"/>
      </xdr:nvSpPr>
      <xdr:spPr>
        <a:xfrm>
          <a:off x="7854604" y="4873913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173644</xdr:colOff>
      <xdr:row>23</xdr:row>
      <xdr:rowOff>54725</xdr:rowOff>
    </xdr:from>
    <xdr:ext cx="1409700" cy="233205"/>
    <xdr:sp macro="" textlink="">
      <xdr:nvSpPr>
        <xdr:cNvPr id="40" name="TextBox 39"/>
        <xdr:cNvSpPr txBox="1"/>
      </xdr:nvSpPr>
      <xdr:spPr>
        <a:xfrm>
          <a:off x="7846984" y="5137265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173644</xdr:colOff>
      <xdr:row>24</xdr:row>
      <xdr:rowOff>120996</xdr:rowOff>
    </xdr:from>
    <xdr:ext cx="1409700" cy="233205"/>
    <xdr:sp macro="" textlink="">
      <xdr:nvSpPr>
        <xdr:cNvPr id="41" name="TextBox 40"/>
        <xdr:cNvSpPr txBox="1"/>
      </xdr:nvSpPr>
      <xdr:spPr>
        <a:xfrm>
          <a:off x="7846984" y="5401656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173644</xdr:colOff>
      <xdr:row>26</xdr:row>
      <xdr:rowOff>10737</xdr:rowOff>
    </xdr:from>
    <xdr:ext cx="1409700" cy="233205"/>
    <xdr:sp macro="" textlink="">
      <xdr:nvSpPr>
        <xdr:cNvPr id="42" name="TextBox 41"/>
        <xdr:cNvSpPr txBox="1"/>
      </xdr:nvSpPr>
      <xdr:spPr>
        <a:xfrm>
          <a:off x="7846984" y="5687637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0</xdr:colOff>
      <xdr:row>17</xdr:row>
      <xdr:rowOff>68580</xdr:rowOff>
    </xdr:from>
    <xdr:to>
      <xdr:col>5</xdr:col>
      <xdr:colOff>5345</xdr:colOff>
      <xdr:row>27</xdr:row>
      <xdr:rowOff>179897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43180</xdr:colOff>
      <xdr:row>17</xdr:row>
      <xdr:rowOff>70062</xdr:rowOff>
    </xdr:from>
    <xdr:to>
      <xdr:col>11</xdr:col>
      <xdr:colOff>1742474</xdr:colOff>
      <xdr:row>27</xdr:row>
      <xdr:rowOff>140970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17</xdr:row>
      <xdr:rowOff>70062</xdr:rowOff>
    </xdr:from>
    <xdr:to>
      <xdr:col>8</xdr:col>
      <xdr:colOff>652814</xdr:colOff>
      <xdr:row>27</xdr:row>
      <xdr:rowOff>140970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431800</xdr:colOff>
      <xdr:row>19</xdr:row>
      <xdr:rowOff>72390</xdr:rowOff>
    </xdr:from>
    <xdr:to>
      <xdr:col>11</xdr:col>
      <xdr:colOff>49530</xdr:colOff>
      <xdr:row>20</xdr:row>
      <xdr:rowOff>1270</xdr:rowOff>
    </xdr:to>
    <xdr:sp macro="" textlink="">
      <xdr:nvSpPr>
        <xdr:cNvPr id="32" name="Rounded Rectangle 31"/>
        <xdr:cNvSpPr/>
      </xdr:nvSpPr>
      <xdr:spPr bwMode="auto">
        <a:xfrm>
          <a:off x="7373620" y="4362450"/>
          <a:ext cx="34925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431800</xdr:colOff>
      <xdr:row>22</xdr:row>
      <xdr:rowOff>19050</xdr:rowOff>
    </xdr:from>
    <xdr:to>
      <xdr:col>11</xdr:col>
      <xdr:colOff>49530</xdr:colOff>
      <xdr:row>22</xdr:row>
      <xdr:rowOff>147066</xdr:rowOff>
    </xdr:to>
    <xdr:sp macro="" textlink="">
      <xdr:nvSpPr>
        <xdr:cNvPr id="33" name="Rounded Rectangle 32"/>
        <xdr:cNvSpPr/>
      </xdr:nvSpPr>
      <xdr:spPr bwMode="auto">
        <a:xfrm>
          <a:off x="7373620" y="4903470"/>
          <a:ext cx="34925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431800</xdr:colOff>
      <xdr:row>23</xdr:row>
      <xdr:rowOff>88900</xdr:rowOff>
    </xdr:from>
    <xdr:to>
      <xdr:col>11</xdr:col>
      <xdr:colOff>49530</xdr:colOff>
      <xdr:row>24</xdr:row>
      <xdr:rowOff>18796</xdr:rowOff>
    </xdr:to>
    <xdr:sp macro="" textlink="">
      <xdr:nvSpPr>
        <xdr:cNvPr id="34" name="Rounded Rectangle 33"/>
        <xdr:cNvSpPr/>
      </xdr:nvSpPr>
      <xdr:spPr bwMode="auto">
        <a:xfrm>
          <a:off x="7373620" y="5171440"/>
          <a:ext cx="349250" cy="12801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431800</xdr:colOff>
      <xdr:row>24</xdr:row>
      <xdr:rowOff>160020</xdr:rowOff>
    </xdr:from>
    <xdr:to>
      <xdr:col>11</xdr:col>
      <xdr:colOff>49530</xdr:colOff>
      <xdr:row>25</xdr:row>
      <xdr:rowOff>89916</xdr:rowOff>
    </xdr:to>
    <xdr:sp macro="" textlink="">
      <xdr:nvSpPr>
        <xdr:cNvPr id="35" name="Rounded Rectangle 34"/>
        <xdr:cNvSpPr/>
      </xdr:nvSpPr>
      <xdr:spPr bwMode="auto">
        <a:xfrm>
          <a:off x="7373620" y="5440680"/>
          <a:ext cx="349250" cy="12801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431800</xdr:colOff>
      <xdr:row>26</xdr:row>
      <xdr:rowOff>33020</xdr:rowOff>
    </xdr:from>
    <xdr:to>
      <xdr:col>11</xdr:col>
      <xdr:colOff>49530</xdr:colOff>
      <xdr:row>26</xdr:row>
      <xdr:rowOff>161036</xdr:rowOff>
    </xdr:to>
    <xdr:sp macro="" textlink="">
      <xdr:nvSpPr>
        <xdr:cNvPr id="36" name="Rounded Rectangle 35"/>
        <xdr:cNvSpPr/>
      </xdr:nvSpPr>
      <xdr:spPr bwMode="auto">
        <a:xfrm>
          <a:off x="7373620" y="5709920"/>
          <a:ext cx="34925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73660</xdr:colOff>
      <xdr:row>17</xdr:row>
      <xdr:rowOff>125730</xdr:rowOff>
    </xdr:from>
    <xdr:to>
      <xdr:col>10</xdr:col>
      <xdr:colOff>675640</xdr:colOff>
      <xdr:row>18</xdr:row>
      <xdr:rowOff>154940</xdr:rowOff>
    </xdr:to>
    <xdr:sp macro="" textlink="">
      <xdr:nvSpPr>
        <xdr:cNvPr id="37" name="TextBox 36"/>
        <xdr:cNvSpPr txBox="1"/>
      </xdr:nvSpPr>
      <xdr:spPr>
        <a:xfrm>
          <a:off x="7015480" y="4019550"/>
          <a:ext cx="601980" cy="22733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179070</xdr:colOff>
      <xdr:row>19</xdr:row>
      <xdr:rowOff>17780</xdr:rowOff>
    </xdr:from>
    <xdr:ext cx="1409700" cy="233205"/>
    <xdr:sp macro="" textlink="">
      <xdr:nvSpPr>
        <xdr:cNvPr id="38" name="TextBox 37"/>
        <xdr:cNvSpPr txBox="1"/>
      </xdr:nvSpPr>
      <xdr:spPr>
        <a:xfrm>
          <a:off x="7852410" y="43078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179070</xdr:colOff>
      <xdr:row>21</xdr:row>
      <xdr:rowOff>171450</xdr:rowOff>
    </xdr:from>
    <xdr:ext cx="1409700" cy="233205"/>
    <xdr:sp macro="" textlink="">
      <xdr:nvSpPr>
        <xdr:cNvPr id="39" name="TextBox 38"/>
        <xdr:cNvSpPr txBox="1"/>
      </xdr:nvSpPr>
      <xdr:spPr>
        <a:xfrm>
          <a:off x="7852410" y="48577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171450</xdr:colOff>
      <xdr:row>23</xdr:row>
      <xdr:rowOff>30480</xdr:rowOff>
    </xdr:from>
    <xdr:ext cx="1409700" cy="233205"/>
    <xdr:sp macro="" textlink="">
      <xdr:nvSpPr>
        <xdr:cNvPr id="40" name="TextBox 39"/>
        <xdr:cNvSpPr txBox="1"/>
      </xdr:nvSpPr>
      <xdr:spPr>
        <a:xfrm>
          <a:off x="7844790" y="511302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171450</xdr:colOff>
      <xdr:row>24</xdr:row>
      <xdr:rowOff>92710</xdr:rowOff>
    </xdr:from>
    <xdr:ext cx="1409700" cy="233205"/>
    <xdr:sp macro="" textlink="">
      <xdr:nvSpPr>
        <xdr:cNvPr id="41" name="TextBox 40"/>
        <xdr:cNvSpPr txBox="1"/>
      </xdr:nvSpPr>
      <xdr:spPr>
        <a:xfrm>
          <a:off x="7844790" y="537337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171450</xdr:colOff>
      <xdr:row>25</xdr:row>
      <xdr:rowOff>176530</xdr:rowOff>
    </xdr:from>
    <xdr:ext cx="1409700" cy="233205"/>
    <xdr:sp macro="" textlink="">
      <xdr:nvSpPr>
        <xdr:cNvPr id="42" name="TextBox 41"/>
        <xdr:cNvSpPr txBox="1"/>
      </xdr:nvSpPr>
      <xdr:spPr>
        <a:xfrm>
          <a:off x="7844790" y="56553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7620</xdr:colOff>
      <xdr:row>17</xdr:row>
      <xdr:rowOff>68580</xdr:rowOff>
    </xdr:from>
    <xdr:to>
      <xdr:col>5</xdr:col>
      <xdr:colOff>8924</xdr:colOff>
      <xdr:row>27</xdr:row>
      <xdr:rowOff>139488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0.35266</cdr:x>
      <cdr:y>0.30634</cdr:y>
    </cdr:from>
    <cdr:to>
      <cdr:x>0.93259</cdr:x>
      <cdr:y>0.41999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857250" y="628650"/>
          <a:ext cx="1409700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Workstations</a:t>
          </a:r>
        </a:p>
      </cdr:txBody>
    </cdr:sp>
  </cdr:relSizeAnchor>
  <cdr:relSizeAnchor xmlns:cdr="http://schemas.openxmlformats.org/drawingml/2006/chartDrawing">
    <cdr:from>
      <cdr:x>0.15935</cdr:x>
      <cdr:y>0.32491</cdr:y>
    </cdr:from>
    <cdr:to>
      <cdr:x>0.30303</cdr:x>
      <cdr:y>0.38729</cdr:y>
    </cdr:to>
    <cdr:sp macro="" textlink="">
      <cdr:nvSpPr>
        <cdr:cNvPr id="4" name="Rounded Rectangle 3"/>
        <cdr:cNvSpPr/>
      </cdr:nvSpPr>
      <cdr:spPr bwMode="auto">
        <a:xfrm xmlns:a="http://schemas.openxmlformats.org/drawingml/2006/main">
          <a:off x="387350" y="666750"/>
          <a:ext cx="349250" cy="12801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87C7D9"/>
        </a:solidFill>
        <a:ln xmlns:a="http://schemas.openxmlformats.org/drawingml/2006/main" w="3175" cap="rnd" cmpd="sng" algn="ctr">
          <a:gradFill>
            <a:gsLst>
              <a:gs pos="0">
                <a:schemeClr val="accent5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40005" dist="22860" dir="5400000" algn="ctr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/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17</xdr:row>
      <xdr:rowOff>58632</xdr:rowOff>
    </xdr:from>
    <xdr:to>
      <xdr:col>12</xdr:col>
      <xdr:colOff>34</xdr:colOff>
      <xdr:row>27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58632</xdr:rowOff>
    </xdr:from>
    <xdr:to>
      <xdr:col>8</xdr:col>
      <xdr:colOff>664244</xdr:colOff>
      <xdr:row>27</xdr:row>
      <xdr:rowOff>142240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434340</xdr:colOff>
      <xdr:row>19</xdr:row>
      <xdr:rowOff>63500</xdr:rowOff>
    </xdr:from>
    <xdr:to>
      <xdr:col>11</xdr:col>
      <xdr:colOff>53340</xdr:colOff>
      <xdr:row>19</xdr:row>
      <xdr:rowOff>190500</xdr:rowOff>
    </xdr:to>
    <xdr:sp macro="" textlink="">
      <xdr:nvSpPr>
        <xdr:cNvPr id="4" name="Rounded Rectangle 3"/>
        <xdr:cNvSpPr/>
      </xdr:nvSpPr>
      <xdr:spPr bwMode="auto">
        <a:xfrm>
          <a:off x="7376160" y="4353560"/>
          <a:ext cx="350520" cy="127000"/>
        </a:xfrm>
        <a:prstGeom prst="roundRect">
          <a:avLst/>
        </a:prstGeom>
        <a:solidFill>
          <a:srgbClr val="0070C0"/>
        </a:solidFill>
        <a:ln w="3175" cap="rnd" cmpd="sng" algn="ctr">
          <a:gradFill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22</xdr:row>
      <xdr:rowOff>13970</xdr:rowOff>
    </xdr:from>
    <xdr:to>
      <xdr:col>11</xdr:col>
      <xdr:colOff>53340</xdr:colOff>
      <xdr:row>22</xdr:row>
      <xdr:rowOff>141986</xdr:rowOff>
    </xdr:to>
    <xdr:sp macro="" textlink="">
      <xdr:nvSpPr>
        <xdr:cNvPr id="5" name="Rounded Rectangle 4"/>
        <xdr:cNvSpPr/>
      </xdr:nvSpPr>
      <xdr:spPr bwMode="auto">
        <a:xfrm>
          <a:off x="7376160" y="4898390"/>
          <a:ext cx="350520" cy="128016"/>
        </a:xfrm>
        <a:prstGeom prst="roundRect">
          <a:avLst/>
        </a:prstGeom>
        <a:solidFill>
          <a:srgbClr val="1F7B3E"/>
        </a:solidFill>
        <a:ln w="3175" cap="rnd" cmpd="sng" algn="ctr">
          <a:gradFill>
            <a:gsLst>
              <a:gs pos="0">
                <a:srgbClr val="1F7B3E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23</xdr:row>
      <xdr:rowOff>85090</xdr:rowOff>
    </xdr:from>
    <xdr:to>
      <xdr:col>11</xdr:col>
      <xdr:colOff>53340</xdr:colOff>
      <xdr:row>24</xdr:row>
      <xdr:rowOff>16256</xdr:rowOff>
    </xdr:to>
    <xdr:sp macro="" textlink="">
      <xdr:nvSpPr>
        <xdr:cNvPr id="6" name="Rounded Rectangle 5"/>
        <xdr:cNvSpPr/>
      </xdr:nvSpPr>
      <xdr:spPr bwMode="auto">
        <a:xfrm>
          <a:off x="7376160" y="5167630"/>
          <a:ext cx="350520" cy="129286"/>
        </a:xfrm>
        <a:prstGeom prst="roundRect">
          <a:avLst/>
        </a:prstGeom>
        <a:solidFill>
          <a:srgbClr val="A523AF"/>
        </a:solidFill>
        <a:ln w="3175" cap="rnd" cmpd="sng" algn="ctr">
          <a:gradFill>
            <a:gsLst>
              <a:gs pos="0">
                <a:srgbClr val="A523AF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24</xdr:row>
      <xdr:rowOff>157480</xdr:rowOff>
    </xdr:from>
    <xdr:to>
      <xdr:col>11</xdr:col>
      <xdr:colOff>53340</xdr:colOff>
      <xdr:row>25</xdr:row>
      <xdr:rowOff>88646</xdr:rowOff>
    </xdr:to>
    <xdr:sp macro="" textlink="">
      <xdr:nvSpPr>
        <xdr:cNvPr id="7" name="Rounded Rectangle 6"/>
        <xdr:cNvSpPr/>
      </xdr:nvSpPr>
      <xdr:spPr bwMode="auto">
        <a:xfrm>
          <a:off x="7376160" y="5438140"/>
          <a:ext cx="350520" cy="129286"/>
        </a:xfrm>
        <a:prstGeom prst="roundRect">
          <a:avLst/>
        </a:prstGeom>
        <a:solidFill>
          <a:srgbClr val="D96709"/>
        </a:solidFill>
        <a:ln w="3175" cap="rnd" cmpd="sng" algn="ctr">
          <a:gradFill>
            <a:gsLst>
              <a:gs pos="0">
                <a:srgbClr val="D96709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434340</xdr:colOff>
      <xdr:row>26</xdr:row>
      <xdr:rowOff>33020</xdr:rowOff>
    </xdr:from>
    <xdr:to>
      <xdr:col>11</xdr:col>
      <xdr:colOff>53340</xdr:colOff>
      <xdr:row>26</xdr:row>
      <xdr:rowOff>161036</xdr:rowOff>
    </xdr:to>
    <xdr:sp macro="" textlink="">
      <xdr:nvSpPr>
        <xdr:cNvPr id="8" name="Rounded Rectangle 7"/>
        <xdr:cNvSpPr/>
      </xdr:nvSpPr>
      <xdr:spPr bwMode="auto">
        <a:xfrm>
          <a:off x="7376160" y="5709920"/>
          <a:ext cx="350520" cy="128016"/>
        </a:xfrm>
        <a:prstGeom prst="roundRect">
          <a:avLst/>
        </a:prstGeom>
        <a:solidFill>
          <a:srgbClr val="902C24"/>
        </a:solidFill>
        <a:ln w="3175" cap="rnd" cmpd="sng" algn="ctr"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prstDash val="solid"/>
          <a:round/>
          <a:headEnd type="none" w="med" len="med"/>
          <a:tailEnd type="none" w="med" len="med"/>
        </a:ln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17</xdr:row>
      <xdr:rowOff>114300</xdr:rowOff>
    </xdr:from>
    <xdr:to>
      <xdr:col>10</xdr:col>
      <xdr:colOff>678180</xdr:colOff>
      <xdr:row>18</xdr:row>
      <xdr:rowOff>144780</xdr:rowOff>
    </xdr:to>
    <xdr:sp macro="" textlink="">
      <xdr:nvSpPr>
        <xdr:cNvPr id="9" name="TextBox 8"/>
        <xdr:cNvSpPr txBox="1"/>
      </xdr:nvSpPr>
      <xdr:spPr>
        <a:xfrm>
          <a:off x="7018020" y="4008120"/>
          <a:ext cx="601980" cy="22860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100" b="1">
              <a:solidFill>
                <a:schemeClr val="bg1"/>
              </a:solidFill>
            </a:rPr>
            <a:t>Legend</a:t>
          </a:r>
        </a:p>
      </xdr:txBody>
    </xdr:sp>
    <xdr:clientData/>
  </xdr:twoCellAnchor>
  <xdr:oneCellAnchor>
    <xdr:from>
      <xdr:col>11</xdr:col>
      <xdr:colOff>182880</xdr:colOff>
      <xdr:row>19</xdr:row>
      <xdr:rowOff>8890</xdr:rowOff>
    </xdr:from>
    <xdr:ext cx="1409700" cy="233205"/>
    <xdr:sp macro="" textlink="">
      <xdr:nvSpPr>
        <xdr:cNvPr id="10" name="TextBox 9"/>
        <xdr:cNvSpPr txBox="1"/>
      </xdr:nvSpPr>
      <xdr:spPr>
        <a:xfrm>
          <a:off x="7856220" y="429895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Offices</a:t>
          </a:r>
        </a:p>
      </xdr:txBody>
    </xdr:sp>
    <xdr:clientData/>
  </xdr:oneCellAnchor>
  <xdr:oneCellAnchor>
    <xdr:from>
      <xdr:col>11</xdr:col>
      <xdr:colOff>182880</xdr:colOff>
      <xdr:row>21</xdr:row>
      <xdr:rowOff>165100</xdr:rowOff>
    </xdr:from>
    <xdr:ext cx="1409700" cy="233205"/>
    <xdr:sp macro="" textlink="">
      <xdr:nvSpPr>
        <xdr:cNvPr id="11" name="TextBox 10"/>
        <xdr:cNvSpPr txBox="1"/>
      </xdr:nvSpPr>
      <xdr:spPr>
        <a:xfrm>
          <a:off x="7856220" y="485140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Standard</a:t>
          </a:r>
          <a:r>
            <a:rPr lang="en-US" sz="900" baseline="0"/>
            <a:t> Support Spaces</a:t>
          </a:r>
          <a:endParaRPr lang="en-US" sz="900"/>
        </a:p>
      </xdr:txBody>
    </xdr:sp>
    <xdr:clientData/>
  </xdr:oneCellAnchor>
  <xdr:oneCellAnchor>
    <xdr:from>
      <xdr:col>11</xdr:col>
      <xdr:colOff>175260</xdr:colOff>
      <xdr:row>23</xdr:row>
      <xdr:rowOff>26670</xdr:rowOff>
    </xdr:from>
    <xdr:ext cx="1409700" cy="233205"/>
    <xdr:sp macro="" textlink="">
      <xdr:nvSpPr>
        <xdr:cNvPr id="12" name="TextBox 11"/>
        <xdr:cNvSpPr txBox="1"/>
      </xdr:nvSpPr>
      <xdr:spPr>
        <a:xfrm>
          <a:off x="7848600" y="510921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Special Support Spaces</a:t>
          </a:r>
        </a:p>
      </xdr:txBody>
    </xdr:sp>
    <xdr:clientData/>
  </xdr:oneCellAnchor>
  <xdr:oneCellAnchor>
    <xdr:from>
      <xdr:col>11</xdr:col>
      <xdr:colOff>175260</xdr:colOff>
      <xdr:row>24</xdr:row>
      <xdr:rowOff>90170</xdr:rowOff>
    </xdr:from>
    <xdr:ext cx="1409700" cy="233205"/>
    <xdr:sp macro="" textlink="">
      <xdr:nvSpPr>
        <xdr:cNvPr id="13" name="TextBox 12"/>
        <xdr:cNvSpPr txBox="1"/>
      </xdr:nvSpPr>
      <xdr:spPr>
        <a:xfrm>
          <a:off x="7848600" y="537083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Internal Circulation</a:t>
          </a:r>
        </a:p>
      </xdr:txBody>
    </xdr:sp>
    <xdr:clientData/>
  </xdr:oneCellAnchor>
  <xdr:oneCellAnchor>
    <xdr:from>
      <xdr:col>11</xdr:col>
      <xdr:colOff>175260</xdr:colOff>
      <xdr:row>25</xdr:row>
      <xdr:rowOff>175260</xdr:rowOff>
    </xdr:from>
    <xdr:ext cx="1409700" cy="233205"/>
    <xdr:sp macro="" textlink="">
      <xdr:nvSpPr>
        <xdr:cNvPr id="14" name="TextBox 13"/>
        <xdr:cNvSpPr txBox="1"/>
      </xdr:nvSpPr>
      <xdr:spPr>
        <a:xfrm>
          <a:off x="7848600" y="5654040"/>
          <a:ext cx="1409700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Fit Factor Adjustment</a:t>
          </a:r>
        </a:p>
      </xdr:txBody>
    </xdr:sp>
    <xdr:clientData/>
  </xdr:oneCellAnchor>
  <xdr:twoCellAnchor>
    <xdr:from>
      <xdr:col>2</xdr:col>
      <xdr:colOff>12700</xdr:colOff>
      <xdr:row>17</xdr:row>
      <xdr:rowOff>57150</xdr:rowOff>
    </xdr:from>
    <xdr:to>
      <xdr:col>5</xdr:col>
      <xdr:colOff>15274</xdr:colOff>
      <xdr:row>27</xdr:row>
      <xdr:rowOff>140758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30"/>
  <sheetViews>
    <sheetView zoomScaleNormal="100" zoomScaleSheetLayoutView="100" workbookViewId="0">
      <selection activeCell="C1" sqref="C1:I1"/>
    </sheetView>
  </sheetViews>
  <sheetFormatPr defaultColWidth="9.109375" defaultRowHeight="14.4" x14ac:dyDescent="0.3"/>
  <cols>
    <col min="1" max="1" width="28.33203125" style="243" customWidth="1"/>
    <col min="2" max="2" width="0.6640625" style="243" customWidth="1"/>
    <col min="3" max="4" width="13.109375" style="243" customWidth="1"/>
    <col min="5" max="5" width="13.109375" style="297" customWidth="1"/>
    <col min="6" max="9" width="13.109375" style="243" customWidth="1"/>
    <col min="10" max="16384" width="9.109375" style="243"/>
  </cols>
  <sheetData>
    <row r="1" spans="1:12" s="1" customFormat="1" ht="31.95" customHeight="1" thickBot="1" x14ac:dyDescent="0.3">
      <c r="A1" s="82" t="s">
        <v>70</v>
      </c>
      <c r="B1" s="290"/>
      <c r="C1" s="441" t="s">
        <v>71</v>
      </c>
      <c r="D1" s="442"/>
      <c r="E1" s="442"/>
      <c r="F1" s="442"/>
      <c r="G1" s="442"/>
      <c r="H1" s="442"/>
      <c r="I1" s="442"/>
      <c r="J1" s="289"/>
      <c r="K1" s="289"/>
      <c r="L1" s="289"/>
    </row>
    <row r="2" spans="1:12" ht="15.6" customHeight="1" thickBot="1" x14ac:dyDescent="0.35">
      <c r="A2" s="347" t="s">
        <v>141</v>
      </c>
      <c r="B2" s="335"/>
      <c r="C2" s="443" t="s">
        <v>143</v>
      </c>
      <c r="D2" s="444"/>
      <c r="E2" s="444"/>
      <c r="F2" s="444"/>
      <c r="G2" s="444"/>
      <c r="H2" s="444"/>
      <c r="I2" s="445"/>
    </row>
    <row r="3" spans="1:12" s="244" customFormat="1" ht="50.4" customHeight="1" thickBot="1" x14ac:dyDescent="0.35">
      <c r="A3" s="348" t="s">
        <v>142</v>
      </c>
      <c r="B3" s="338"/>
      <c r="C3" s="340" t="s">
        <v>148</v>
      </c>
      <c r="D3" s="269" t="s">
        <v>74</v>
      </c>
      <c r="E3" s="269" t="s">
        <v>145</v>
      </c>
      <c r="F3" s="269" t="s">
        <v>146</v>
      </c>
      <c r="G3" s="269" t="s">
        <v>144</v>
      </c>
      <c r="H3" s="269" t="s">
        <v>67</v>
      </c>
      <c r="I3" s="270" t="s">
        <v>182</v>
      </c>
    </row>
    <row r="4" spans="1:12" ht="22.5" customHeight="1" x14ac:dyDescent="0.3">
      <c r="A4" s="349" t="str">
        <f>Level1SharedSpace!C2</f>
        <v>Shared Space &amp; Date</v>
      </c>
      <c r="B4" s="339"/>
      <c r="C4" s="341">
        <f>Level1SharedSpace!I34</f>
        <v>0</v>
      </c>
      <c r="D4" s="271">
        <f>Level1SharedSpace!H12</f>
        <v>0</v>
      </c>
      <c r="E4" s="292" t="s">
        <v>90</v>
      </c>
      <c r="F4" s="271">
        <f>Level1SharedSpace!I38</f>
        <v>0</v>
      </c>
      <c r="G4" s="292" t="s">
        <v>90</v>
      </c>
      <c r="H4" s="272" t="str">
        <f>Level1SharedSpace!H42</f>
        <v>0</v>
      </c>
      <c r="I4" s="273">
        <f>Level1SharedSpace!H16</f>
        <v>0</v>
      </c>
    </row>
    <row r="5" spans="1:12" ht="22.5" customHeight="1" x14ac:dyDescent="0.3">
      <c r="A5" s="350" t="str">
        <f>Level1Group1!C2</f>
        <v>Level 1 Group 1 Name &amp; Date</v>
      </c>
      <c r="B5" s="339"/>
      <c r="C5" s="342">
        <f>Level1Group1!I34</f>
        <v>0</v>
      </c>
      <c r="D5" s="274">
        <f>Level1Group1!H12</f>
        <v>0</v>
      </c>
      <c r="E5" s="293" t="str">
        <f>IF(ISERROR(Level1Group1!I39),"0",Level1Group1!I39)</f>
        <v>0</v>
      </c>
      <c r="F5" s="274">
        <f>Level1Group1!I38</f>
        <v>0</v>
      </c>
      <c r="G5" s="274" t="e">
        <f>Level1Group1!I40</f>
        <v>#DIV/0!</v>
      </c>
      <c r="H5" s="275" t="str">
        <f>Level1Group1!H42</f>
        <v>0</v>
      </c>
      <c r="I5" s="276">
        <f>Level1Group1!H16</f>
        <v>0</v>
      </c>
    </row>
    <row r="6" spans="1:12" ht="22.5" customHeight="1" x14ac:dyDescent="0.3">
      <c r="A6" s="351" t="str">
        <f>Level1Group2!C2</f>
        <v>Level 1 Group 2 Name &amp; Date</v>
      </c>
      <c r="B6" s="339"/>
      <c r="C6" s="343">
        <f>Level1Group2!I34</f>
        <v>0</v>
      </c>
      <c r="D6" s="277">
        <f>Level1Group2!H12</f>
        <v>0</v>
      </c>
      <c r="E6" s="294" t="str">
        <f>IF(ISERROR(Level1Group2!I39),"0",Level1Group2!I39)</f>
        <v>0</v>
      </c>
      <c r="F6" s="277">
        <f>Level1Group2!I38</f>
        <v>0</v>
      </c>
      <c r="G6" s="277" t="e">
        <f>Level1Group2!I40</f>
        <v>#DIV/0!</v>
      </c>
      <c r="H6" s="278" t="str">
        <f>Level1Group2!H42</f>
        <v>0</v>
      </c>
      <c r="I6" s="279">
        <f>Level1Group2!H16</f>
        <v>0</v>
      </c>
    </row>
    <row r="7" spans="1:12" ht="22.5" customHeight="1" x14ac:dyDescent="0.3">
      <c r="A7" s="351" t="str">
        <f>Level1Group3!C2</f>
        <v>Level 1 Group 3 Name &amp; Date</v>
      </c>
      <c r="B7" s="339"/>
      <c r="C7" s="343">
        <f>Level1Group3!I34</f>
        <v>0</v>
      </c>
      <c r="D7" s="277">
        <f>Level1Group3!H12</f>
        <v>0</v>
      </c>
      <c r="E7" s="294" t="str">
        <f>IF(ISERROR(Level1Group3!I39),"0",Level1Group3!I39)</f>
        <v>0</v>
      </c>
      <c r="F7" s="277">
        <f>Level1Group3!I38</f>
        <v>0</v>
      </c>
      <c r="G7" s="277" t="e">
        <f>Level1Group3!I40</f>
        <v>#DIV/0!</v>
      </c>
      <c r="H7" s="278" t="str">
        <f>Level1Group3!H42</f>
        <v>0</v>
      </c>
      <c r="I7" s="279">
        <f>Level1Group3!H16</f>
        <v>0</v>
      </c>
    </row>
    <row r="8" spans="1:12" ht="22.5" customHeight="1" x14ac:dyDescent="0.3">
      <c r="A8" s="351" t="str">
        <f>Level1Group4!C2</f>
        <v>Level 1 Group 4 Name &amp; Date</v>
      </c>
      <c r="B8" s="339"/>
      <c r="C8" s="343">
        <f>Level1Group4!I34</f>
        <v>0</v>
      </c>
      <c r="D8" s="277">
        <f>Level1Group4!H12</f>
        <v>0</v>
      </c>
      <c r="E8" s="294" t="str">
        <f>IF(ISERROR(Level1Group4!I39),"0",Level1Group4!I39)</f>
        <v>0</v>
      </c>
      <c r="F8" s="277">
        <f>Level1Group4!I38</f>
        <v>0</v>
      </c>
      <c r="G8" s="277" t="e">
        <f>Level1Group4!I40</f>
        <v>#DIV/0!</v>
      </c>
      <c r="H8" s="278" t="str">
        <f>Level1Group4!H42</f>
        <v>0</v>
      </c>
      <c r="I8" s="279">
        <f>Level1Group4!H16</f>
        <v>0</v>
      </c>
    </row>
    <row r="9" spans="1:12" ht="22.5" customHeight="1" x14ac:dyDescent="0.3">
      <c r="A9" s="351" t="str">
        <f>Level1Group5!C2</f>
        <v>Level 1 Group 5 Name &amp; Date</v>
      </c>
      <c r="B9" s="339"/>
      <c r="C9" s="343">
        <f>Level1Group5!I34</f>
        <v>0</v>
      </c>
      <c r="D9" s="277">
        <f>Level1Group5!H12</f>
        <v>0</v>
      </c>
      <c r="E9" s="294" t="str">
        <f>IF(ISERROR(Level1Group5!I39),"0",Level1Group5!I39)</f>
        <v>0</v>
      </c>
      <c r="F9" s="277">
        <f>Level1Group5!I38</f>
        <v>0</v>
      </c>
      <c r="G9" s="277" t="e">
        <f>Level1Group5!I40</f>
        <v>#DIV/0!</v>
      </c>
      <c r="H9" s="278" t="str">
        <f>Level1Group5!H42</f>
        <v>0</v>
      </c>
      <c r="I9" s="279">
        <f>Level1Group5!H16</f>
        <v>0</v>
      </c>
    </row>
    <row r="10" spans="1:12" ht="22.5" customHeight="1" x14ac:dyDescent="0.3">
      <c r="A10" s="351" t="str">
        <f>Level1Group6!C2</f>
        <v>Level 1 Group 6 Name &amp; Date</v>
      </c>
      <c r="B10" s="339"/>
      <c r="C10" s="343">
        <f>Level1Group6!I34</f>
        <v>0</v>
      </c>
      <c r="D10" s="277">
        <f>Level1Group6!H12</f>
        <v>0</v>
      </c>
      <c r="E10" s="294" t="str">
        <f>IF(ISERROR(Level1Group6!I39),"0",Level1Group6!I39)</f>
        <v>0</v>
      </c>
      <c r="F10" s="277">
        <f>Level1Group6!I38</f>
        <v>0</v>
      </c>
      <c r="G10" s="277" t="e">
        <f>Level1Group6!I40</f>
        <v>#DIV/0!</v>
      </c>
      <c r="H10" s="278" t="str">
        <f>Level1Group6!H42</f>
        <v>0</v>
      </c>
      <c r="I10" s="279">
        <f>Level1Group6!H16</f>
        <v>0</v>
      </c>
    </row>
    <row r="11" spans="1:12" ht="22.5" customHeight="1" x14ac:dyDescent="0.3">
      <c r="A11" s="351" t="str">
        <f>Level1Group7!C2</f>
        <v>Level 1 Group 7 Name &amp; Date</v>
      </c>
      <c r="B11" s="339"/>
      <c r="C11" s="343">
        <f>Level1Group7!I34</f>
        <v>0</v>
      </c>
      <c r="D11" s="277">
        <f>Level1Group7!H12</f>
        <v>0</v>
      </c>
      <c r="E11" s="294" t="str">
        <f>IF(ISERROR(Level1Group7!I39),"0",Level1Group7!I39)</f>
        <v>0</v>
      </c>
      <c r="F11" s="277">
        <f>Level1Group7!I38</f>
        <v>0</v>
      </c>
      <c r="G11" s="277" t="e">
        <f>Level1Group7!I40</f>
        <v>#DIV/0!</v>
      </c>
      <c r="H11" s="280" t="str">
        <f>Level1Group7!H42</f>
        <v>0</v>
      </c>
      <c r="I11" s="279">
        <f>Level1Group7!H16</f>
        <v>0</v>
      </c>
    </row>
    <row r="12" spans="1:12" ht="22.5" customHeight="1" x14ac:dyDescent="0.3">
      <c r="A12" s="351" t="str">
        <f>Level1Group8!C2</f>
        <v>Level 1 Group 8 Name &amp; Date</v>
      </c>
      <c r="B12" s="339"/>
      <c r="C12" s="343">
        <f>Level1Group8!I34</f>
        <v>0</v>
      </c>
      <c r="D12" s="277">
        <f>Level1Group8!H12</f>
        <v>0</v>
      </c>
      <c r="E12" s="294" t="str">
        <f>IF(ISERROR(Level1Group8!I39),"0",Level1Group8!I39)</f>
        <v>0</v>
      </c>
      <c r="F12" s="277">
        <f>Level1Group8!I38</f>
        <v>0</v>
      </c>
      <c r="G12" s="277" t="e">
        <f>Level1Group8!I40</f>
        <v>#DIV/0!</v>
      </c>
      <c r="H12" s="278" t="str">
        <f>Level1Group8!H42</f>
        <v>0</v>
      </c>
      <c r="I12" s="279">
        <f>Level1Group8!H16</f>
        <v>0</v>
      </c>
    </row>
    <row r="13" spans="1:12" ht="22.5" customHeight="1" x14ac:dyDescent="0.3">
      <c r="A13" s="351" t="str">
        <f>Level1Group9!C2</f>
        <v>Level 1 Group 9 Name &amp; Date</v>
      </c>
      <c r="B13" s="339"/>
      <c r="C13" s="343">
        <f>Level1Group9!I34</f>
        <v>0</v>
      </c>
      <c r="D13" s="277">
        <f>Level1Group9!H12</f>
        <v>0</v>
      </c>
      <c r="E13" s="294" t="str">
        <f>IF(ISERROR(Level1Group9!I39),"0",Level1Group9!I39)</f>
        <v>0</v>
      </c>
      <c r="F13" s="277">
        <f>Level1Group9!I38</f>
        <v>0</v>
      </c>
      <c r="G13" s="277" t="e">
        <f>Level1Group9!I40</f>
        <v>#DIV/0!</v>
      </c>
      <c r="H13" s="278" t="str">
        <f>Level1Group9!H42</f>
        <v>0</v>
      </c>
      <c r="I13" s="279">
        <f>Level1Group9!H16</f>
        <v>0</v>
      </c>
    </row>
    <row r="14" spans="1:12" ht="22.5" customHeight="1" x14ac:dyDescent="0.3">
      <c r="A14" s="351" t="str">
        <f>Level1Group10!C2</f>
        <v>Level 1 Group 10 Name &amp; Date</v>
      </c>
      <c r="B14" s="339"/>
      <c r="C14" s="343">
        <f>Level1Group10!I34</f>
        <v>0</v>
      </c>
      <c r="D14" s="277">
        <f>Level1Group10!H12</f>
        <v>0</v>
      </c>
      <c r="E14" s="294" t="str">
        <f>IF(ISERROR(Level1Group10!I39),"0",Level1Group10!I39)</f>
        <v>0</v>
      </c>
      <c r="F14" s="277">
        <f>Level1Group10!I38</f>
        <v>0</v>
      </c>
      <c r="G14" s="277" t="e">
        <f>Level1Group10!I40</f>
        <v>#DIV/0!</v>
      </c>
      <c r="H14" s="278" t="str">
        <f>Level1Group10!H42</f>
        <v>0</v>
      </c>
      <c r="I14" s="279">
        <f>Level1Group10!H16</f>
        <v>0</v>
      </c>
    </row>
    <row r="15" spans="1:12" ht="22.5" customHeight="1" x14ac:dyDescent="0.3">
      <c r="A15" s="351" t="str">
        <f>Level1Group11!C2</f>
        <v>Level 1 Group 11 Name &amp; Date</v>
      </c>
      <c r="B15" s="339"/>
      <c r="C15" s="343">
        <f>Level1Group11!I34</f>
        <v>0</v>
      </c>
      <c r="D15" s="277">
        <f>Level1Group11!H12</f>
        <v>0</v>
      </c>
      <c r="E15" s="294" t="str">
        <f>IF(ISERROR(Level1Group11!I39),"0",Level1Group11!I39)</f>
        <v>0</v>
      </c>
      <c r="F15" s="277">
        <f>Level1Group11!I38</f>
        <v>0</v>
      </c>
      <c r="G15" s="277" t="e">
        <f>Level1Group11!I40</f>
        <v>#DIV/0!</v>
      </c>
      <c r="H15" s="278" t="str">
        <f>Level1Group11!H42</f>
        <v>0</v>
      </c>
      <c r="I15" s="279">
        <f>Level1Group11!H16</f>
        <v>0</v>
      </c>
    </row>
    <row r="16" spans="1:12" ht="22.5" customHeight="1" x14ac:dyDescent="0.3">
      <c r="A16" s="351" t="str">
        <f>Level1Group12!C2</f>
        <v>Level 1 Group 12 Name &amp; Date</v>
      </c>
      <c r="B16" s="339"/>
      <c r="C16" s="343">
        <f>Level1Group12!I34</f>
        <v>0</v>
      </c>
      <c r="D16" s="277">
        <f>Level1Group12!H12</f>
        <v>0</v>
      </c>
      <c r="E16" s="294" t="str">
        <f>IF(ISERROR(Level1Group12!I39),"0",Level1Group12!I39)</f>
        <v>0</v>
      </c>
      <c r="F16" s="277">
        <f>Level1Group12!I38</f>
        <v>0</v>
      </c>
      <c r="G16" s="277" t="e">
        <f>Level1Group12!I40</f>
        <v>#DIV/0!</v>
      </c>
      <c r="H16" s="278" t="str">
        <f>Level1Group12!H42</f>
        <v>0</v>
      </c>
      <c r="I16" s="279">
        <f>Level1Group12!H16</f>
        <v>0</v>
      </c>
    </row>
    <row r="17" spans="1:9" ht="22.5" customHeight="1" x14ac:dyDescent="0.3">
      <c r="A17" s="351" t="str">
        <f>Level1Group13!C2</f>
        <v>Level 1 Group 13 Name &amp; Date</v>
      </c>
      <c r="B17" s="339"/>
      <c r="C17" s="343">
        <f>Level1Group13!I34</f>
        <v>0</v>
      </c>
      <c r="D17" s="277">
        <f>Level1Group13!H12</f>
        <v>0</v>
      </c>
      <c r="E17" s="294" t="str">
        <f>IF(ISERROR(Level1Group13!I39),"0",Level1Group13!I39)</f>
        <v>0</v>
      </c>
      <c r="F17" s="277">
        <f>Level1Group13!I38</f>
        <v>0</v>
      </c>
      <c r="G17" s="277" t="e">
        <f>Level1Group13!I40</f>
        <v>#DIV/0!</v>
      </c>
      <c r="H17" s="278" t="str">
        <f>Level1Group13!H42</f>
        <v>0</v>
      </c>
      <c r="I17" s="279">
        <f>Level1Group13!H16</f>
        <v>0</v>
      </c>
    </row>
    <row r="18" spans="1:9" ht="22.5" customHeight="1" x14ac:dyDescent="0.3">
      <c r="A18" s="351" t="str">
        <f>Level1Group14!C2</f>
        <v>Level 1 Group 14 Name &amp; Date</v>
      </c>
      <c r="B18" s="339"/>
      <c r="C18" s="343">
        <f>Level1Group14!I34</f>
        <v>0</v>
      </c>
      <c r="D18" s="277">
        <f>Level1Group14!H12</f>
        <v>0</v>
      </c>
      <c r="E18" s="294" t="str">
        <f>IF(ISERROR(Level1Group14!I39),"0",Level1Group14!I39)</f>
        <v>0</v>
      </c>
      <c r="F18" s="277">
        <f>Level1Group14!I38</f>
        <v>0</v>
      </c>
      <c r="G18" s="277" t="e">
        <f>Level1Group14!I40</f>
        <v>#DIV/0!</v>
      </c>
      <c r="H18" s="278" t="str">
        <f>Level1Group14!H42</f>
        <v>0</v>
      </c>
      <c r="I18" s="279">
        <f>Level1Group14!H16</f>
        <v>0</v>
      </c>
    </row>
    <row r="19" spans="1:9" ht="22.5" customHeight="1" thickBot="1" x14ac:dyDescent="0.35">
      <c r="A19" s="352" t="str">
        <f>Level1Group15!C2</f>
        <v>Level 1 Group 15 Name &amp; Date</v>
      </c>
      <c r="B19" s="339"/>
      <c r="C19" s="344">
        <f>Level1Group15!I34</f>
        <v>0</v>
      </c>
      <c r="D19" s="277">
        <f>Level1Group15!H12</f>
        <v>0</v>
      </c>
      <c r="E19" s="294" t="str">
        <f>IF(ISERROR(Level1Group15!I39),"0",Level1Group15!I39)</f>
        <v>0</v>
      </c>
      <c r="F19" s="277">
        <f>Level1Group15!I38</f>
        <v>0</v>
      </c>
      <c r="G19" s="277" t="e">
        <f>Level1Group15!I40</f>
        <v>#DIV/0!</v>
      </c>
      <c r="H19" s="281" t="str">
        <f>Level1Group15!H42</f>
        <v>0</v>
      </c>
      <c r="I19" s="282">
        <f>Level1Group15!H16</f>
        <v>0</v>
      </c>
    </row>
    <row r="20" spans="1:9" ht="37.200000000000003" customHeight="1" x14ac:dyDescent="0.3">
      <c r="A20" s="336" t="s">
        <v>170</v>
      </c>
      <c r="B20" s="291"/>
      <c r="C20" s="283">
        <f>'Level1Summary(Level2)'!I34</f>
        <v>0</v>
      </c>
      <c r="D20" s="284">
        <f>'Level1Summary(Level2)'!H12</f>
        <v>0</v>
      </c>
      <c r="E20" s="295" t="s">
        <v>90</v>
      </c>
      <c r="F20" s="284" t="e">
        <f>'Level1Summary(Level2)'!I38</f>
        <v>#DIV/0!</v>
      </c>
      <c r="G20" s="284" t="e">
        <f>'Level1Summary(Level2)'!I40</f>
        <v>#DIV/0!</v>
      </c>
      <c r="H20" s="285" t="str">
        <f>'Level1Summary(Level2)'!H42</f>
        <v>0</v>
      </c>
      <c r="I20" s="345">
        <f>'Level1Summary(Level2)'!H16</f>
        <v>0</v>
      </c>
    </row>
    <row r="21" spans="1:9" ht="28.95" customHeight="1" x14ac:dyDescent="0.3">
      <c r="A21" s="337" t="s">
        <v>171</v>
      </c>
      <c r="B21" s="268"/>
      <c r="C21" s="286">
        <f>'Level1Summary(Level2)'!TotalOccupants</f>
        <v>0</v>
      </c>
      <c r="D21" s="287">
        <f>'Level1Summary(Level2)'!TotalUsableArea</f>
        <v>0</v>
      </c>
      <c r="E21" s="296">
        <f>Level1SharedSpace!TotalUsableArea</f>
        <v>0</v>
      </c>
      <c r="F21" s="287" t="e">
        <f>'Level1Summary(Level2)'!E38</f>
        <v>#DIV/0!</v>
      </c>
      <c r="G21" s="287" t="e">
        <f>'Level1Summary(Level2)'!E40</f>
        <v>#DIV/0!</v>
      </c>
      <c r="H21" s="288" t="str">
        <f>'Level1Summary(Level2)'!UtilizationRate</f>
        <v>0</v>
      </c>
      <c r="I21" s="346">
        <f>'Level1Summary(Level2)'!D16</f>
        <v>0</v>
      </c>
    </row>
    <row r="24" spans="1:9" x14ac:dyDescent="0.3">
      <c r="A24" s="365" t="s">
        <v>183</v>
      </c>
      <c r="B24" s="245"/>
      <c r="F24" s="246"/>
      <c r="G24" s="246"/>
      <c r="H24" s="247"/>
      <c r="I24" s="246"/>
    </row>
    <row r="25" spans="1:9" ht="15" thickBot="1" x14ac:dyDescent="0.35"/>
    <row r="26" spans="1:9" ht="15" thickBot="1" x14ac:dyDescent="0.35">
      <c r="A26" s="363" t="s">
        <v>178</v>
      </c>
      <c r="B26" s="361"/>
      <c r="C26" s="361"/>
      <c r="D26" s="361"/>
      <c r="E26" s="363" t="s">
        <v>178</v>
      </c>
      <c r="F26" s="361"/>
      <c r="G26" s="361"/>
      <c r="H26" s="361"/>
      <c r="I26" s="362"/>
    </row>
    <row r="27" spans="1:9" x14ac:dyDescent="0.3">
      <c r="A27" s="357" t="s">
        <v>181</v>
      </c>
      <c r="B27" s="353"/>
      <c r="C27" s="353"/>
      <c r="D27" s="353"/>
      <c r="E27" s="357" t="s">
        <v>181</v>
      </c>
      <c r="F27" s="353"/>
      <c r="G27" s="353"/>
      <c r="H27" s="353"/>
      <c r="I27" s="359"/>
    </row>
    <row r="28" spans="1:9" x14ac:dyDescent="0.3">
      <c r="A28" s="357" t="s">
        <v>179</v>
      </c>
      <c r="B28" s="353"/>
      <c r="C28" s="353"/>
      <c r="D28" s="353"/>
      <c r="E28" s="357" t="s">
        <v>179</v>
      </c>
      <c r="F28" s="353"/>
      <c r="G28" s="353"/>
      <c r="H28" s="353"/>
      <c r="I28" s="360"/>
    </row>
    <row r="29" spans="1:9" x14ac:dyDescent="0.3">
      <c r="A29" s="357" t="s">
        <v>180</v>
      </c>
      <c r="B29" s="353"/>
      <c r="C29" s="353"/>
      <c r="D29" s="353"/>
      <c r="E29" s="357" t="s">
        <v>180</v>
      </c>
      <c r="F29" s="353"/>
      <c r="G29" s="353"/>
      <c r="H29" s="353"/>
      <c r="I29" s="360"/>
    </row>
    <row r="30" spans="1:9" ht="15" thickBot="1" x14ac:dyDescent="0.35">
      <c r="A30" s="354"/>
      <c r="B30" s="355"/>
      <c r="C30" s="355"/>
      <c r="D30" s="355"/>
      <c r="E30" s="358"/>
      <c r="F30" s="355"/>
      <c r="G30" s="355"/>
      <c r="H30" s="355"/>
      <c r="I30" s="356"/>
    </row>
  </sheetData>
  <sheetProtection password="CCC0" sheet="1" objects="1" scenarios="1"/>
  <mergeCells count="2">
    <mergeCell ref="C1:I1"/>
    <mergeCell ref="C2:I2"/>
  </mergeCells>
  <conditionalFormatting sqref="H4:H21">
    <cfRule type="cellIs" dxfId="133" priority="2" operator="greaterThan">
      <formula>180</formula>
    </cfRule>
  </conditionalFormatting>
  <printOptions horizontalCentered="1"/>
  <pageMargins left="0.5" right="0.16" top="0.75" bottom="0.75" header="0.3" footer="0.3"/>
  <pageSetup scale="75" orientation="portrait" r:id="rId1"/>
  <headerFooter>
    <oddHeader>&amp;RPage &amp;P of &amp;N</oddHeader>
    <oddFooter>&amp;R&amp;F&amp;A&amp;D&amp;T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161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9">
        <v>0</v>
      </c>
      <c r="E16" s="521"/>
      <c r="F16" s="521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F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68" priority="6" stopIfTrue="1">
      <formula>"="</formula>
    </cfRule>
  </conditionalFormatting>
  <conditionalFormatting sqref="K35 K18:K29 K43:K44 D42 H42">
    <cfRule type="cellIs" dxfId="67" priority="7" stopIfTrue="1" operator="equal">
      <formula>"None"</formula>
    </cfRule>
    <cfRule type="cellIs" dxfId="66" priority="8" stopIfTrue="1" operator="lessThan">
      <formula>0</formula>
    </cfRule>
  </conditionalFormatting>
  <conditionalFormatting sqref="A173:J173">
    <cfRule type="expression" dxfId="65" priority="5" stopIfTrue="1">
      <formula>"="</formula>
    </cfRule>
  </conditionalFormatting>
  <conditionalFormatting sqref="K173">
    <cfRule type="expression" dxfId="64" priority="4" stopIfTrue="1">
      <formula>"="</formula>
    </cfRule>
  </conditionalFormatting>
  <conditionalFormatting sqref="E34 I34">
    <cfRule type="cellIs" dxfId="63" priority="2" stopIfTrue="1" operator="equal">
      <formula>"None"</formula>
    </cfRule>
    <cfRule type="cellIs" dxfId="62" priority="3" stopIfTrue="1" operator="lessThan">
      <formula>0</formula>
    </cfRule>
  </conditionalFormatting>
  <conditionalFormatting sqref="R158">
    <cfRule type="expression" dxfId="61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162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60" priority="6" stopIfTrue="1">
      <formula>"="</formula>
    </cfRule>
  </conditionalFormatting>
  <conditionalFormatting sqref="K35 K18:K29 K43:K44 D42 H42">
    <cfRule type="cellIs" dxfId="59" priority="7" stopIfTrue="1" operator="equal">
      <formula>"None"</formula>
    </cfRule>
    <cfRule type="cellIs" dxfId="58" priority="8" stopIfTrue="1" operator="lessThan">
      <formula>0</formula>
    </cfRule>
  </conditionalFormatting>
  <conditionalFormatting sqref="A173:J173">
    <cfRule type="expression" dxfId="57" priority="5" stopIfTrue="1">
      <formula>"="</formula>
    </cfRule>
  </conditionalFormatting>
  <conditionalFormatting sqref="K173">
    <cfRule type="expression" dxfId="56" priority="4" stopIfTrue="1">
      <formula>"="</formula>
    </cfRule>
  </conditionalFormatting>
  <conditionalFormatting sqref="E34 I34">
    <cfRule type="cellIs" dxfId="55" priority="2" stopIfTrue="1" operator="equal">
      <formula>"None"</formula>
    </cfRule>
    <cfRule type="cellIs" dxfId="54" priority="3" stopIfTrue="1" operator="lessThan">
      <formula>0</formula>
    </cfRule>
  </conditionalFormatting>
  <conditionalFormatting sqref="R158">
    <cfRule type="expression" dxfId="53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163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52" priority="6" stopIfTrue="1">
      <formula>"="</formula>
    </cfRule>
  </conditionalFormatting>
  <conditionalFormatting sqref="K35 K18:K29 K43:K44 D42 H42">
    <cfRule type="cellIs" dxfId="51" priority="7" stopIfTrue="1" operator="equal">
      <formula>"None"</formula>
    </cfRule>
    <cfRule type="cellIs" dxfId="50" priority="8" stopIfTrue="1" operator="lessThan">
      <formula>0</formula>
    </cfRule>
  </conditionalFormatting>
  <conditionalFormatting sqref="A173:J173">
    <cfRule type="expression" dxfId="49" priority="5" stopIfTrue="1">
      <formula>"="</formula>
    </cfRule>
  </conditionalFormatting>
  <conditionalFormatting sqref="K173">
    <cfRule type="expression" dxfId="48" priority="4" stopIfTrue="1">
      <formula>"="</formula>
    </cfRule>
  </conditionalFormatting>
  <conditionalFormatting sqref="E34 I34">
    <cfRule type="cellIs" dxfId="47" priority="2" stopIfTrue="1" operator="equal">
      <formula>"None"</formula>
    </cfRule>
    <cfRule type="cellIs" dxfId="46" priority="3" stopIfTrue="1" operator="lessThan">
      <formula>0</formula>
    </cfRule>
  </conditionalFormatting>
  <conditionalFormatting sqref="R158">
    <cfRule type="expression" dxfId="45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164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44" priority="6" stopIfTrue="1">
      <formula>"="</formula>
    </cfRule>
  </conditionalFormatting>
  <conditionalFormatting sqref="K35 K18:K29 K43:K44 D42 H42">
    <cfRule type="cellIs" dxfId="43" priority="7" stopIfTrue="1" operator="equal">
      <formula>"None"</formula>
    </cfRule>
    <cfRule type="cellIs" dxfId="42" priority="8" stopIfTrue="1" operator="lessThan">
      <formula>0</formula>
    </cfRule>
  </conditionalFormatting>
  <conditionalFormatting sqref="A173:J173">
    <cfRule type="expression" dxfId="41" priority="5" stopIfTrue="1">
      <formula>"="</formula>
    </cfRule>
  </conditionalFormatting>
  <conditionalFormatting sqref="K173">
    <cfRule type="expression" dxfId="40" priority="4" stopIfTrue="1">
      <formula>"="</formula>
    </cfRule>
  </conditionalFormatting>
  <conditionalFormatting sqref="E34 I34">
    <cfRule type="cellIs" dxfId="39" priority="2" stopIfTrue="1" operator="equal">
      <formula>"None"</formula>
    </cfRule>
    <cfRule type="cellIs" dxfId="38" priority="3" stopIfTrue="1" operator="lessThan">
      <formula>0</formula>
    </cfRule>
  </conditionalFormatting>
  <conditionalFormatting sqref="R158">
    <cfRule type="expression" dxfId="37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165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36" priority="6" stopIfTrue="1">
      <formula>"="</formula>
    </cfRule>
  </conditionalFormatting>
  <conditionalFormatting sqref="K35 K18:K29 K43:K44 D42 H42">
    <cfRule type="cellIs" dxfId="35" priority="7" stopIfTrue="1" operator="equal">
      <formula>"None"</formula>
    </cfRule>
    <cfRule type="cellIs" dxfId="34" priority="8" stopIfTrue="1" operator="lessThan">
      <formula>0</formula>
    </cfRule>
  </conditionalFormatting>
  <conditionalFormatting sqref="A173:J173">
    <cfRule type="expression" dxfId="33" priority="5" stopIfTrue="1">
      <formula>"="</formula>
    </cfRule>
  </conditionalFormatting>
  <conditionalFormatting sqref="K173">
    <cfRule type="expression" dxfId="32" priority="4" stopIfTrue="1">
      <formula>"="</formula>
    </cfRule>
  </conditionalFormatting>
  <conditionalFormatting sqref="E34 I34">
    <cfRule type="cellIs" dxfId="31" priority="2" stopIfTrue="1" operator="equal">
      <formula>"None"</formula>
    </cfRule>
    <cfRule type="cellIs" dxfId="30" priority="3" stopIfTrue="1" operator="lessThan">
      <formula>0</formula>
    </cfRule>
  </conditionalFormatting>
  <conditionalFormatting sqref="R158">
    <cfRule type="expression" dxfId="29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166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28" priority="6" stopIfTrue="1">
      <formula>"="</formula>
    </cfRule>
  </conditionalFormatting>
  <conditionalFormatting sqref="K35 K18:K29 K43:K44 D42 H42">
    <cfRule type="cellIs" dxfId="27" priority="7" stopIfTrue="1" operator="equal">
      <formula>"None"</formula>
    </cfRule>
    <cfRule type="cellIs" dxfId="26" priority="8" stopIfTrue="1" operator="lessThan">
      <formula>0</formula>
    </cfRule>
  </conditionalFormatting>
  <conditionalFormatting sqref="A173:J173">
    <cfRule type="expression" dxfId="25" priority="5" stopIfTrue="1">
      <formula>"="</formula>
    </cfRule>
  </conditionalFormatting>
  <conditionalFormatting sqref="K173">
    <cfRule type="expression" dxfId="24" priority="4" stopIfTrue="1">
      <formula>"="</formula>
    </cfRule>
  </conditionalFormatting>
  <conditionalFormatting sqref="E34 I34">
    <cfRule type="cellIs" dxfId="23" priority="2" stopIfTrue="1" operator="equal">
      <formula>"None"</formula>
    </cfRule>
    <cfRule type="cellIs" dxfId="22" priority="3" stopIfTrue="1" operator="lessThan">
      <formula>0</formula>
    </cfRule>
  </conditionalFormatting>
  <conditionalFormatting sqref="R158">
    <cfRule type="expression" dxfId="21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167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20" priority="6" stopIfTrue="1">
      <formula>"="</formula>
    </cfRule>
  </conditionalFormatting>
  <conditionalFormatting sqref="K35 K18:K29 K43:K44 D42 H42">
    <cfRule type="cellIs" dxfId="19" priority="7" stopIfTrue="1" operator="equal">
      <formula>"None"</formula>
    </cfRule>
    <cfRule type="cellIs" dxfId="18" priority="8" stopIfTrue="1" operator="lessThan">
      <formula>0</formula>
    </cfRule>
  </conditionalFormatting>
  <conditionalFormatting sqref="A173:J173">
    <cfRule type="expression" dxfId="17" priority="5" stopIfTrue="1">
      <formula>"="</formula>
    </cfRule>
  </conditionalFormatting>
  <conditionalFormatting sqref="K173">
    <cfRule type="expression" dxfId="16" priority="4" stopIfTrue="1">
      <formula>"="</formula>
    </cfRule>
  </conditionalFormatting>
  <conditionalFormatting sqref="E34 I34">
    <cfRule type="cellIs" dxfId="15" priority="2" stopIfTrue="1" operator="equal">
      <formula>"None"</formula>
    </cfRule>
    <cfRule type="cellIs" dxfId="14" priority="3" stopIfTrue="1" operator="lessThan">
      <formula>0</formula>
    </cfRule>
  </conditionalFormatting>
  <conditionalFormatting sqref="R158">
    <cfRule type="expression" dxfId="13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168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258"/>
      <c r="D34" s="258"/>
      <c r="E34" s="103">
        <f>D56+D68</f>
        <v>0</v>
      </c>
      <c r="F34" s="5"/>
      <c r="G34" s="258"/>
      <c r="H34" s="258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2" priority="4" stopIfTrue="1">
      <formula>"="</formula>
    </cfRule>
  </conditionalFormatting>
  <conditionalFormatting sqref="K35 K18:K29 K43:K44 E34 D42 H42 I34">
    <cfRule type="cellIs" dxfId="11" priority="5" stopIfTrue="1" operator="equal">
      <formula>"None"</formula>
    </cfRule>
    <cfRule type="cellIs" dxfId="10" priority="6" stopIfTrue="1" operator="lessThan">
      <formula>0</formula>
    </cfRule>
  </conditionalFormatting>
  <conditionalFormatting sqref="A173:J173">
    <cfRule type="expression" dxfId="9" priority="3" stopIfTrue="1">
      <formula>"="</formula>
    </cfRule>
  </conditionalFormatting>
  <conditionalFormatting sqref="K173">
    <cfRule type="expression" dxfId="8" priority="2" stopIfTrue="1">
      <formula>"="</formula>
    </cfRule>
  </conditionalFormatting>
  <conditionalFormatting sqref="R158">
    <cfRule type="expression" dxfId="7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autoPageBreaks="0"/>
  </sheetPr>
  <dimension ref="A1:R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3" width="9.109375" style="1" customWidth="1"/>
    <col min="24" max="16384" width="9.109375" style="1"/>
  </cols>
  <sheetData>
    <row r="1" spans="1:18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8" ht="15.6" customHeight="1" thickBot="1" x14ac:dyDescent="0.3">
      <c r="A2" s="81" t="s">
        <v>141</v>
      </c>
      <c r="B2" s="5"/>
      <c r="C2" s="491" t="s">
        <v>136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8" ht="24" customHeight="1" x14ac:dyDescent="0.25">
      <c r="A3" s="179" t="s">
        <v>88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8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8" ht="15.75" customHeight="1" thickBot="1" x14ac:dyDescent="0.3">
      <c r="A5" s="80"/>
      <c r="B5" s="5"/>
      <c r="C5" s="91"/>
      <c r="D5" s="186"/>
      <c r="E5" s="83" t="s">
        <v>8</v>
      </c>
      <c r="F5" s="5"/>
      <c r="G5" s="91"/>
      <c r="H5" s="186"/>
      <c r="I5" s="83" t="s">
        <v>8</v>
      </c>
      <c r="J5" s="5"/>
      <c r="K5" s="448" t="s">
        <v>5</v>
      </c>
      <c r="L5" s="494"/>
    </row>
    <row r="6" spans="1:18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8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</row>
    <row r="8" spans="1:18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8"/>
      <c r="R8" s="98"/>
    </row>
    <row r="9" spans="1:18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9"/>
      <c r="R9" s="98"/>
    </row>
    <row r="10" spans="1:18" ht="15.75" customHeight="1" x14ac:dyDescent="0.25">
      <c r="A10" s="299" t="s">
        <v>24</v>
      </c>
      <c r="B10" s="4"/>
      <c r="C10" s="307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177" t="e">
        <f>I10/I9</f>
        <v>#DIV/0!</v>
      </c>
      <c r="H10" s="50" t="s">
        <v>1</v>
      </c>
      <c r="I10" s="88">
        <f xml:space="preserve"> SUM(Level1SharedSpace:Level1Group15!I10)</f>
        <v>0</v>
      </c>
      <c r="J10" s="4"/>
      <c r="K10" s="509" t="s">
        <v>26</v>
      </c>
      <c r="L10" s="510"/>
      <c r="N10" s="98"/>
      <c r="R10" s="99"/>
    </row>
    <row r="11" spans="1:18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178" t="e">
        <f>I11/I9</f>
        <v>#DIV/0!</v>
      </c>
      <c r="H11" s="42" t="s">
        <v>1</v>
      </c>
      <c r="I11" s="89">
        <f xml:space="preserve"> SUM(Level1SharedSpace:Level1Group15!I11)</f>
        <v>0</v>
      </c>
      <c r="J11" s="4"/>
      <c r="K11" s="511" t="s">
        <v>49</v>
      </c>
      <c r="L11" s="512"/>
    </row>
    <row r="12" spans="1:18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8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8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8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254"/>
      <c r="J15" s="30"/>
      <c r="K15" s="252" t="s">
        <v>35</v>
      </c>
      <c r="L15" s="242"/>
      <c r="R15" s="1"/>
    </row>
    <row r="16" spans="1:18" s="28" customFormat="1" ht="15.75" customHeight="1" x14ac:dyDescent="0.25">
      <c r="A16" s="305" t="s">
        <v>184</v>
      </c>
      <c r="B16" s="30"/>
      <c r="C16" s="248"/>
      <c r="D16" s="560">
        <v>0</v>
      </c>
      <c r="E16" s="555"/>
      <c r="F16" s="30"/>
      <c r="G16" s="248"/>
      <c r="H16" s="556">
        <f xml:space="preserve"> SUM(Level1SharedSpace:Level1Group15!H16)</f>
        <v>0</v>
      </c>
      <c r="I16" s="555">
        <f xml:space="preserve"> SUM(Level1SharedSpace:Level1Group15!I16)</f>
        <v>0</v>
      </c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2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2" ht="15.75" customHeight="1" x14ac:dyDescent="0.25">
      <c r="A34" s="305" t="s">
        <v>9</v>
      </c>
      <c r="B34" s="5"/>
      <c r="C34" s="180"/>
      <c r="D34" s="180"/>
      <c r="E34" s="103">
        <f>D56+D68</f>
        <v>0</v>
      </c>
      <c r="F34" s="5"/>
      <c r="G34" s="180"/>
      <c r="H34" s="180"/>
      <c r="I34" s="103">
        <f>H56+H68</f>
        <v>0</v>
      </c>
      <c r="J34" s="5"/>
      <c r="K34" s="474" t="s">
        <v>185</v>
      </c>
      <c r="L34" s="475"/>
    </row>
    <row r="35" spans="1:12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2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2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2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 t="e">
        <f>I152+(I152*G10)+(I152*G11)</f>
        <v>#DIV/0!</v>
      </c>
      <c r="J38" s="4"/>
      <c r="K38" s="478" t="s">
        <v>80</v>
      </c>
      <c r="L38" s="479"/>
    </row>
    <row r="39" spans="1:12" ht="15.75" customHeight="1" x14ac:dyDescent="0.25">
      <c r="A39" s="308" t="s">
        <v>75</v>
      </c>
      <c r="B39" s="4"/>
      <c r="C39" s="51"/>
      <c r="D39" s="72" t="s">
        <v>77</v>
      </c>
      <c r="E39" s="176" t="s">
        <v>90</v>
      </c>
      <c r="F39" s="4"/>
      <c r="G39" s="51"/>
      <c r="H39" s="72" t="s">
        <v>77</v>
      </c>
      <c r="I39" s="176" t="s">
        <v>90</v>
      </c>
      <c r="J39" s="4"/>
      <c r="K39" s="480" t="s">
        <v>81</v>
      </c>
      <c r="L39" s="481"/>
    </row>
    <row r="40" spans="1:12" ht="15.75" customHeight="1" x14ac:dyDescent="0.25">
      <c r="A40" s="301" t="s">
        <v>78</v>
      </c>
      <c r="B40" s="4"/>
      <c r="C40" s="102"/>
      <c r="D40" s="67"/>
      <c r="E40" s="106" t="e">
        <f>E37-E38</f>
        <v>#DIV/0!</v>
      </c>
      <c r="F40" s="4"/>
      <c r="G40" s="102"/>
      <c r="H40" s="67"/>
      <c r="I40" s="106" t="e">
        <f>I37-I38</f>
        <v>#DIV/0!</v>
      </c>
      <c r="J40" s="4"/>
      <c r="K40" s="108"/>
      <c r="L40" s="66"/>
    </row>
    <row r="41" spans="1:12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2" ht="15.75" customHeight="1" x14ac:dyDescent="0.25">
      <c r="A42" s="305" t="s">
        <v>67</v>
      </c>
      <c r="B42" s="5"/>
      <c r="C42" s="180"/>
      <c r="D42" s="484" t="str">
        <f>IF(ISERROR(E40/E41),"0",E40/E41)</f>
        <v>0</v>
      </c>
      <c r="E42" s="485"/>
      <c r="F42" s="5"/>
      <c r="G42" s="180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2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2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2" ht="24" customHeight="1" x14ac:dyDescent="0.25">
      <c r="A45" s="191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2" ht="15.75" customHeight="1" thickBot="1" x14ac:dyDescent="0.3">
      <c r="A46" s="19"/>
      <c r="B46" s="5"/>
      <c r="C46" s="93" t="str">
        <f>C4</f>
        <v>Current year (optional)</v>
      </c>
      <c r="D46" s="183"/>
      <c r="E46" s="94"/>
      <c r="F46" s="32"/>
      <c r="G46" s="93" t="str">
        <f>G4</f>
        <v>Future year</v>
      </c>
      <c r="H46" s="183"/>
      <c r="I46" s="94"/>
      <c r="J46" s="32"/>
      <c r="K46" s="473"/>
      <c r="L46" s="473"/>
    </row>
    <row r="47" spans="1:12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</row>
    <row r="48" spans="1:12" ht="15.75" customHeight="1" thickBot="1" x14ac:dyDescent="0.3">
      <c r="A48" s="309" t="s">
        <v>40</v>
      </c>
      <c r="B48" s="9"/>
      <c r="C48" s="117"/>
      <c r="D48" s="38" t="s">
        <v>4</v>
      </c>
      <c r="E48" s="109" t="s">
        <v>0</v>
      </c>
      <c r="F48" s="9"/>
      <c r="G48" s="117"/>
      <c r="H48" s="38" t="s">
        <v>4</v>
      </c>
      <c r="I48" s="109" t="s">
        <v>0</v>
      </c>
      <c r="J48" s="9"/>
      <c r="K48" s="467" t="s">
        <v>10</v>
      </c>
      <c r="L48" s="468"/>
    </row>
    <row r="49" spans="1:18" ht="15.75" customHeight="1" x14ac:dyDescent="0.25">
      <c r="A49" s="310" t="s">
        <v>41</v>
      </c>
      <c r="B49" s="69"/>
      <c r="C49" s="220"/>
      <c r="D49" s="151">
        <f xml:space="preserve"> SUM(Level1SharedSpace:Level1Group15!D49)</f>
        <v>0</v>
      </c>
      <c r="E49" s="110">
        <f xml:space="preserve"> SUM(Level1SharedSpace:Level1Group15!E49)</f>
        <v>0</v>
      </c>
      <c r="F49" s="69"/>
      <c r="G49" s="115"/>
      <c r="H49" s="151">
        <f xml:space="preserve"> SUM(Level1SharedSpace:Level1Group15!H49)</f>
        <v>0</v>
      </c>
      <c r="I49" s="110">
        <f xml:space="preserve"> SUM(Level1SharedSpace:Level1Group15!I49)</f>
        <v>0</v>
      </c>
      <c r="J49" s="69"/>
      <c r="K49" s="454" t="s">
        <v>123</v>
      </c>
      <c r="L49" s="455"/>
    </row>
    <row r="50" spans="1:18" ht="15.75" customHeight="1" x14ac:dyDescent="0.25">
      <c r="A50" s="310" t="s">
        <v>42</v>
      </c>
      <c r="B50" s="69"/>
      <c r="C50" s="313"/>
      <c r="D50" s="152">
        <f xml:space="preserve"> SUM(Level1SharedSpace:Level1Group15!D50)</f>
        <v>0</v>
      </c>
      <c r="E50" s="111">
        <f xml:space="preserve"> SUM(Level1SharedSpace:Level1Group15!E50)</f>
        <v>0</v>
      </c>
      <c r="F50" s="69"/>
      <c r="G50" s="116"/>
      <c r="H50" s="152">
        <f xml:space="preserve"> SUM(Level1SharedSpace:Level1Group15!H50)</f>
        <v>0</v>
      </c>
      <c r="I50" s="111">
        <f xml:space="preserve"> SUM(Level1SharedSpace:Level1Group15!I50)</f>
        <v>0</v>
      </c>
      <c r="J50" s="69"/>
      <c r="K50" s="456" t="s">
        <v>186</v>
      </c>
      <c r="L50" s="457"/>
    </row>
    <row r="51" spans="1:18" ht="15.75" customHeight="1" x14ac:dyDescent="0.25">
      <c r="A51" s="310" t="s">
        <v>43</v>
      </c>
      <c r="B51" s="69"/>
      <c r="C51" s="313"/>
      <c r="D51" s="152">
        <f xml:space="preserve"> SUM(Level1SharedSpace:Level1Group15!D51)</f>
        <v>0</v>
      </c>
      <c r="E51" s="111">
        <f xml:space="preserve"> SUM(Level1SharedSpace:Level1Group15!E51)</f>
        <v>0</v>
      </c>
      <c r="F51" s="69"/>
      <c r="G51" s="116"/>
      <c r="H51" s="152">
        <f xml:space="preserve"> SUM(Level1SharedSpace:Level1Group15!H51)</f>
        <v>0</v>
      </c>
      <c r="I51" s="111">
        <f xml:space="preserve"> SUM(Level1SharedSpace:Level1Group15!I51)</f>
        <v>0</v>
      </c>
      <c r="J51" s="69"/>
      <c r="K51" s="458" t="s">
        <v>139</v>
      </c>
      <c r="L51" s="459"/>
    </row>
    <row r="52" spans="1:18" ht="15.75" customHeight="1" x14ac:dyDescent="0.25">
      <c r="A52" s="317" t="s">
        <v>173</v>
      </c>
      <c r="B52" s="69"/>
      <c r="C52" s="313"/>
      <c r="D52" s="152">
        <f xml:space="preserve"> SUM(Level1SharedSpace:Level1Group15!D52)</f>
        <v>0</v>
      </c>
      <c r="E52" s="111">
        <f xml:space="preserve"> SUM(Level1SharedSpace:Level1Group15!E52)</f>
        <v>0</v>
      </c>
      <c r="F52" s="69"/>
      <c r="G52" s="166"/>
      <c r="H52" s="152">
        <f xml:space="preserve"> SUM(Level1SharedSpace:Level1Group15!H52)</f>
        <v>0</v>
      </c>
      <c r="I52" s="111">
        <f xml:space="preserve"> SUM(Level1SharedSpace:Level1Group15!I52)</f>
        <v>0</v>
      </c>
      <c r="J52" s="69"/>
      <c r="K52" s="463" t="s">
        <v>174</v>
      </c>
      <c r="L52" s="464"/>
    </row>
    <row r="53" spans="1:18" ht="15.75" customHeight="1" x14ac:dyDescent="0.25">
      <c r="A53" s="312"/>
      <c r="B53" s="69"/>
      <c r="C53" s="166"/>
      <c r="D53" s="153">
        <f xml:space="preserve"> SUM(Level1SharedSpace:Level1Group15!D53)</f>
        <v>0</v>
      </c>
      <c r="E53" s="112">
        <f xml:space="preserve"> SUM(Level1SharedSpace:Level1Group15!E53)</f>
        <v>0</v>
      </c>
      <c r="F53" s="69"/>
      <c r="G53" s="166"/>
      <c r="H53" s="153">
        <f xml:space="preserve"> SUM(Level1SharedSpace:Level1Group15!H53)</f>
        <v>0</v>
      </c>
      <c r="I53" s="112">
        <f xml:space="preserve"> SUM(Level1SharedSpace:Level1Group15!I53)</f>
        <v>0</v>
      </c>
      <c r="J53" s="69"/>
      <c r="K53" s="460" t="s">
        <v>80</v>
      </c>
      <c r="L53" s="461"/>
    </row>
    <row r="54" spans="1:18" ht="15.75" customHeight="1" x14ac:dyDescent="0.25">
      <c r="A54" s="312"/>
      <c r="B54" s="69"/>
      <c r="C54" s="166"/>
      <c r="D54" s="153">
        <f xml:space="preserve"> SUM(Level1SharedSpace:Level1Group15!D54)</f>
        <v>0</v>
      </c>
      <c r="E54" s="112">
        <f xml:space="preserve"> SUM(Level1SharedSpace:Level1Group15!E54)</f>
        <v>0</v>
      </c>
      <c r="F54" s="69"/>
      <c r="G54" s="166"/>
      <c r="H54" s="153">
        <f xml:space="preserve"> SUM(Level1SharedSpace:Level1Group15!H54)</f>
        <v>0</v>
      </c>
      <c r="I54" s="112">
        <f xml:space="preserve"> SUM(Level1SharedSpace:Level1Group15!I54)</f>
        <v>0</v>
      </c>
      <c r="J54" s="69"/>
      <c r="K54" s="460" t="s">
        <v>80</v>
      </c>
      <c r="L54" s="462"/>
    </row>
    <row r="55" spans="1:18" ht="15.75" customHeight="1" thickBot="1" x14ac:dyDescent="0.3">
      <c r="A55" s="312"/>
      <c r="B55" s="69"/>
      <c r="C55" s="167"/>
      <c r="D55" s="226">
        <f xml:space="preserve"> SUM(Level1SharedSpace:Level1Group15!D55)</f>
        <v>0</v>
      </c>
      <c r="E55" s="227">
        <f xml:space="preserve"> SUM(Level1SharedSpace:Level1Group15!E55)</f>
        <v>0</v>
      </c>
      <c r="F55" s="69"/>
      <c r="G55" s="167"/>
      <c r="H55" s="154">
        <f xml:space="preserve"> SUM(Level1SharedSpace:Level1Group15!H55)</f>
        <v>0</v>
      </c>
      <c r="I55" s="113">
        <f xml:space="preserve"> SUM(Level1SharedSpace:Level1Group15!I55)</f>
        <v>0</v>
      </c>
      <c r="J55" s="69"/>
      <c r="K55" s="446" t="s">
        <v>80</v>
      </c>
      <c r="L55" s="447"/>
    </row>
    <row r="56" spans="1:18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8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8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8" ht="15.75" customHeight="1" thickBot="1" x14ac:dyDescent="0.3">
      <c r="A59" s="309" t="s">
        <v>44</v>
      </c>
      <c r="B59" s="9"/>
      <c r="C59" s="118"/>
      <c r="D59" s="37" t="s">
        <v>4</v>
      </c>
      <c r="E59" s="109" t="s">
        <v>0</v>
      </c>
      <c r="F59" s="9"/>
      <c r="G59" s="118"/>
      <c r="H59" s="37" t="s">
        <v>4</v>
      </c>
      <c r="I59" s="109" t="s">
        <v>0</v>
      </c>
      <c r="J59" s="9"/>
      <c r="K59" s="448" t="s">
        <v>10</v>
      </c>
      <c r="L59" s="449"/>
    </row>
    <row r="60" spans="1:18" ht="15.75" customHeight="1" x14ac:dyDescent="0.25">
      <c r="A60" s="310" t="s">
        <v>45</v>
      </c>
      <c r="B60" s="69"/>
      <c r="C60" s="314"/>
      <c r="D60" s="151">
        <f xml:space="preserve"> SUM(Level1SharedSpace:Level1Group15!D60)</f>
        <v>0</v>
      </c>
      <c r="E60" s="110">
        <f xml:space="preserve"> SUM(Level1SharedSpace:Level1Group15!E60)</f>
        <v>0</v>
      </c>
      <c r="F60" s="69"/>
      <c r="G60" s="119"/>
      <c r="H60" s="151">
        <f xml:space="preserve"> SUM(Level1SharedSpace:Level1Group15!H60)</f>
        <v>0</v>
      </c>
      <c r="I60" s="110">
        <f xml:space="preserve"> SUM(Level1SharedSpace:Level1Group15!I60)</f>
        <v>0</v>
      </c>
      <c r="J60" s="69"/>
      <c r="K60" s="454" t="s">
        <v>176</v>
      </c>
      <c r="L60" s="455"/>
    </row>
    <row r="61" spans="1:18" ht="15.75" customHeight="1" x14ac:dyDescent="0.25">
      <c r="A61" s="310" t="s">
        <v>46</v>
      </c>
      <c r="B61" s="69"/>
      <c r="C61" s="315"/>
      <c r="D61" s="152">
        <f xml:space="preserve"> SUM(Level1SharedSpace:Level1Group15!D61)</f>
        <v>0</v>
      </c>
      <c r="E61" s="111">
        <f xml:space="preserve"> SUM(Level1SharedSpace:Level1Group15!E61)</f>
        <v>0</v>
      </c>
      <c r="F61" s="69"/>
      <c r="G61" s="120"/>
      <c r="H61" s="152">
        <f xml:space="preserve"> SUM(Level1SharedSpace:Level1Group15!H61)</f>
        <v>0</v>
      </c>
      <c r="I61" s="111">
        <f xml:space="preserve"> SUM(Level1SharedSpace:Level1Group15!I61)</f>
        <v>0</v>
      </c>
      <c r="J61" s="69"/>
      <c r="K61" s="456" t="s">
        <v>92</v>
      </c>
      <c r="L61" s="457"/>
    </row>
    <row r="62" spans="1:18" ht="15.75" customHeight="1" x14ac:dyDescent="0.25">
      <c r="A62" s="310" t="s">
        <v>47</v>
      </c>
      <c r="B62" s="69"/>
      <c r="C62" s="315"/>
      <c r="D62" s="152">
        <f xml:space="preserve"> SUM(Level1SharedSpace:Level1Group15!D62)</f>
        <v>0</v>
      </c>
      <c r="E62" s="111">
        <f xml:space="preserve"> SUM(Level1SharedSpace:Level1Group15!E62)</f>
        <v>0</v>
      </c>
      <c r="F62" s="69"/>
      <c r="G62" s="120"/>
      <c r="H62" s="152">
        <f xml:space="preserve"> SUM(Level1SharedSpace:Level1Group15!H62)</f>
        <v>0</v>
      </c>
      <c r="I62" s="111">
        <f xml:space="preserve"> SUM(Level1SharedSpace:Level1Group15!I62)</f>
        <v>0</v>
      </c>
      <c r="J62" s="69"/>
      <c r="K62" s="456" t="s">
        <v>92</v>
      </c>
      <c r="L62" s="457"/>
    </row>
    <row r="63" spans="1:18" ht="15.75" customHeight="1" x14ac:dyDescent="0.25">
      <c r="A63" s="310" t="s">
        <v>69</v>
      </c>
      <c r="B63" s="69"/>
      <c r="C63" s="316"/>
      <c r="D63" s="155">
        <f xml:space="preserve"> SUM(Level1SharedSpace:Level1Group15!D63)</f>
        <v>0</v>
      </c>
      <c r="E63" s="121">
        <f xml:space="preserve"> SUM(Level1SharedSpace:Level1Group15!E63)</f>
        <v>0</v>
      </c>
      <c r="F63" s="69"/>
      <c r="G63" s="123"/>
      <c r="H63" s="155">
        <f xml:space="preserve"> SUM(Level1SharedSpace:Level1Group15!H63)</f>
        <v>0</v>
      </c>
      <c r="I63" s="111">
        <f xml:space="preserve"> SUM(Level1SharedSpace:Level1Group15!I63)</f>
        <v>0</v>
      </c>
      <c r="J63" s="69"/>
      <c r="K63" s="524" t="s">
        <v>138</v>
      </c>
      <c r="L63" s="525"/>
    </row>
    <row r="64" spans="1:18" ht="15.75" customHeight="1" x14ac:dyDescent="0.25">
      <c r="A64" s="317" t="s">
        <v>175</v>
      </c>
      <c r="B64" s="69"/>
      <c r="C64" s="316"/>
      <c r="D64" s="155">
        <f xml:space="preserve"> SUM(Level1SharedSpace:Level1Group15!D64)</f>
        <v>0</v>
      </c>
      <c r="E64" s="121">
        <f xml:space="preserve"> SUM(Level1SharedSpace:Level1Group15!E64)</f>
        <v>0</v>
      </c>
      <c r="F64" s="69"/>
      <c r="G64" s="328"/>
      <c r="H64" s="155">
        <f xml:space="preserve"> SUM(Level1SharedSpace:Level1Group15!H64)</f>
        <v>0</v>
      </c>
      <c r="I64" s="111">
        <f xml:space="preserve"> SUM(Level1SharedSpace:Level1Group15!I64)</f>
        <v>0</v>
      </c>
      <c r="J64" s="69"/>
      <c r="K64" s="463" t="s">
        <v>174</v>
      </c>
      <c r="L64" s="464"/>
    </row>
    <row r="65" spans="1:18" ht="15.75" customHeight="1" x14ac:dyDescent="0.25">
      <c r="A65" s="312"/>
      <c r="B65" s="69"/>
      <c r="C65" s="168"/>
      <c r="D65" s="156">
        <f xml:space="preserve"> SUM(Level1SharedSpace:Level1Group15!D65)</f>
        <v>0</v>
      </c>
      <c r="E65" s="122">
        <f xml:space="preserve"> SUM(Level1SharedSpace:Level1Group15!E65)</f>
        <v>0</v>
      </c>
      <c r="F65" s="69"/>
      <c r="G65" s="168"/>
      <c r="H65" s="156">
        <f xml:space="preserve"> SUM(Level1SharedSpace:Level1Group15!H65)</f>
        <v>0</v>
      </c>
      <c r="I65" s="122">
        <f xml:space="preserve"> SUM(Level1SharedSpace:Level1Group15!I65)</f>
        <v>0</v>
      </c>
      <c r="J65" s="69"/>
      <c r="K65" s="518" t="s">
        <v>80</v>
      </c>
      <c r="L65" s="519"/>
    </row>
    <row r="66" spans="1:18" ht="15.75" customHeight="1" x14ac:dyDescent="0.25">
      <c r="A66" s="312"/>
      <c r="B66" s="69"/>
      <c r="C66" s="169"/>
      <c r="D66" s="153">
        <f xml:space="preserve"> SUM(Level1SharedSpace:Level1Group15!D66)</f>
        <v>0</v>
      </c>
      <c r="E66" s="112">
        <f xml:space="preserve"> SUM(Level1SharedSpace:Level1Group15!E66)</f>
        <v>0</v>
      </c>
      <c r="F66" s="69"/>
      <c r="G66" s="169"/>
      <c r="H66" s="153">
        <f xml:space="preserve"> SUM(Level1SharedSpace:Level1Group15!H66)</f>
        <v>0</v>
      </c>
      <c r="I66" s="112">
        <f xml:space="preserve"> SUM(Level1SharedSpace:Level1Group15!I66)</f>
        <v>0</v>
      </c>
      <c r="J66" s="69"/>
      <c r="K66" s="460" t="s">
        <v>80</v>
      </c>
      <c r="L66" s="462"/>
    </row>
    <row r="67" spans="1:18" ht="15.75" customHeight="1" thickBot="1" x14ac:dyDescent="0.3">
      <c r="A67" s="312"/>
      <c r="B67" s="69"/>
      <c r="C67" s="170"/>
      <c r="D67" s="154">
        <f xml:space="preserve"> SUM(Level1SharedSpace:Level1Group15!D67)</f>
        <v>0</v>
      </c>
      <c r="E67" s="113">
        <f xml:space="preserve"> SUM(Level1SharedSpace:Level1Group15!E67)</f>
        <v>0</v>
      </c>
      <c r="F67" s="69"/>
      <c r="G67" s="170"/>
      <c r="H67" s="154">
        <f xml:space="preserve"> SUM(Level1SharedSpace:Level1Group15!H67)</f>
        <v>0</v>
      </c>
      <c r="I67" s="113">
        <f xml:space="preserve"> SUM(Level1SharedSpace:Level1Group15!I67)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183"/>
      <c r="E70" s="94"/>
      <c r="F70" s="32"/>
      <c r="G70" s="93" t="str">
        <f>G4</f>
        <v>Future year</v>
      </c>
      <c r="H70" s="183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/>
      <c r="D72" s="37" t="s">
        <v>4</v>
      </c>
      <c r="E72" s="131" t="s">
        <v>0</v>
      </c>
      <c r="F72" s="9"/>
      <c r="G72" s="135"/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14"/>
      <c r="D73" s="151">
        <f xml:space="preserve"> SUM(Level1SharedSpace:Level1Group15!D73)</f>
        <v>0</v>
      </c>
      <c r="E73" s="110">
        <f xml:space="preserve"> SUM(Level1SharedSpace:Level1Group15!E73)</f>
        <v>0</v>
      </c>
      <c r="F73" s="65"/>
      <c r="G73" s="119"/>
      <c r="H73" s="151">
        <f xml:space="preserve"> SUM(Level1SharedSpace:Level1Group15!H73)</f>
        <v>0</v>
      </c>
      <c r="I73" s="110">
        <f xml:space="preserve"> SUM(Level1SharedSpace:Level1Group15!I73)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139"/>
      <c r="D74" s="157">
        <f xml:space="preserve"> SUM(Level1SharedSpace:Level1Group15!D74)</f>
        <v>0</v>
      </c>
      <c r="E74" s="132">
        <f xml:space="preserve"> SUM(Level1SharedSpace:Level1Group15!E74)</f>
        <v>0</v>
      </c>
      <c r="F74" s="65"/>
      <c r="G74" s="136"/>
      <c r="H74" s="157">
        <f xml:space="preserve"> SUM(Level1SharedSpace:Level1Group15!H74)</f>
        <v>0</v>
      </c>
      <c r="I74" s="132">
        <f xml:space="preserve"> SUM(Level1SharedSpace:Level1Group15!I74)</f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139"/>
      <c r="D75" s="157">
        <f xml:space="preserve"> SUM(Level1SharedSpace:Level1Group15!D75)</f>
        <v>0</v>
      </c>
      <c r="E75" s="132">
        <f xml:space="preserve"> SUM(Level1SharedSpace:Level1Group15!E75)</f>
        <v>0</v>
      </c>
      <c r="F75" s="65"/>
      <c r="G75" s="136"/>
      <c r="H75" s="157">
        <f xml:space="preserve"> SUM(Level1SharedSpace:Level1Group15!H75)</f>
        <v>0</v>
      </c>
      <c r="I75" s="132">
        <f xml:space="preserve"> SUM(Level1SharedSpace:Level1Group15!I75)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139"/>
      <c r="D76" s="157">
        <f xml:space="preserve"> SUM(Level1SharedSpace:Level1Group15!D76)</f>
        <v>0</v>
      </c>
      <c r="E76" s="132">
        <f xml:space="preserve"> SUM(Level1SharedSpace:Level1Group15!E76)</f>
        <v>0</v>
      </c>
      <c r="F76" s="65"/>
      <c r="G76" s="139"/>
      <c r="H76" s="157">
        <f xml:space="preserve"> SUM(Level1SharedSpace:Level1Group15!H76)</f>
        <v>0</v>
      </c>
      <c r="I76" s="132">
        <f xml:space="preserve"> SUM(Level1SharedSpace:Level1Group15!I76)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139"/>
      <c r="D77" s="157">
        <f xml:space="preserve"> SUM(Level1SharedSpace:Level1Group15!D77)</f>
        <v>0</v>
      </c>
      <c r="E77" s="132">
        <f xml:space="preserve"> SUM(Level1SharedSpace:Level1Group15!E77)</f>
        <v>0</v>
      </c>
      <c r="F77" s="65"/>
      <c r="G77" s="139"/>
      <c r="H77" s="157">
        <f xml:space="preserve"> SUM(Level1SharedSpace:Level1Group15!H77)</f>
        <v>0</v>
      </c>
      <c r="I77" s="132">
        <f xml:space="preserve"> SUM(Level1SharedSpace:Level1Group15!I77)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139"/>
      <c r="D78" s="157">
        <f xml:space="preserve"> SUM(Level1SharedSpace:Level1Group15!D78)</f>
        <v>0</v>
      </c>
      <c r="E78" s="132">
        <f xml:space="preserve"> SUM(Level1SharedSpace:Level1Group15!E78)</f>
        <v>0</v>
      </c>
      <c r="F78" s="65"/>
      <c r="G78" s="136"/>
      <c r="H78" s="157">
        <f xml:space="preserve"> SUM(Level1SharedSpace:Level1Group15!H78)</f>
        <v>0</v>
      </c>
      <c r="I78" s="132">
        <f xml:space="preserve"> SUM(Level1SharedSpace:Level1Group15!I78)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139"/>
      <c r="D79" s="157">
        <f xml:space="preserve"> SUM(Level1SharedSpace:Level1Group15!D79)</f>
        <v>0</v>
      </c>
      <c r="E79" s="111">
        <f xml:space="preserve"> SUM(Level1SharedSpace:Level1Group15!E79)</f>
        <v>0</v>
      </c>
      <c r="F79" s="65"/>
      <c r="G79" s="136"/>
      <c r="H79" s="157">
        <f xml:space="preserve"> SUM(Level1SharedSpace:Level1Group15!H79)</f>
        <v>0</v>
      </c>
      <c r="I79" s="111">
        <f xml:space="preserve"> SUM(Level1SharedSpace:Level1Group15!I79)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139"/>
      <c r="D80" s="157">
        <f xml:space="preserve"> SUM(Level1SharedSpace:Level1Group15!D80)</f>
        <v>0</v>
      </c>
      <c r="E80" s="111">
        <f xml:space="preserve"> SUM(Level1SharedSpace:Level1Group15!E80)</f>
        <v>0</v>
      </c>
      <c r="F80" s="65"/>
      <c r="G80" s="136"/>
      <c r="H80" s="157">
        <f xml:space="preserve"> SUM(Level1SharedSpace:Level1Group15!H80)</f>
        <v>0</v>
      </c>
      <c r="I80" s="111">
        <f xml:space="preserve"> SUM(Level1SharedSpace:Level1Group15!I80)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15"/>
      <c r="D81" s="152">
        <f xml:space="preserve"> SUM(Level1SharedSpace:Level1Group15!D81)</f>
        <v>0</v>
      </c>
      <c r="E81" s="111">
        <f xml:space="preserve"> SUM(Level1SharedSpace:Level1Group15!E81)</f>
        <v>0</v>
      </c>
      <c r="F81" s="65"/>
      <c r="G81" s="120"/>
      <c r="H81" s="152">
        <f xml:space="preserve"> SUM(Level1SharedSpace:Level1Group15!H81)</f>
        <v>0</v>
      </c>
      <c r="I81" s="111">
        <f xml:space="preserve"> SUM(Level1SharedSpace:Level1Group15!I81)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16"/>
      <c r="D82" s="155">
        <f xml:space="preserve"> SUM(Level1SharedSpace:Level1Group15!D82)</f>
        <v>0</v>
      </c>
      <c r="E82" s="121">
        <f xml:space="preserve"> SUM(Level1SharedSpace:Level1Group15!E82)</f>
        <v>0</v>
      </c>
      <c r="F82" s="65"/>
      <c r="G82" s="123"/>
      <c r="H82" s="155">
        <f xml:space="preserve"> SUM(Level1SharedSpace:Level1Group15!H82)</f>
        <v>0</v>
      </c>
      <c r="I82" s="121">
        <f xml:space="preserve"> SUM(Level1SharedSpace:Level1Group15!I82)</f>
        <v>0</v>
      </c>
      <c r="J82" s="65"/>
      <c r="K82" s="552"/>
      <c r="L82" s="553"/>
    </row>
    <row r="83" spans="1:18" ht="15.75" customHeight="1" x14ac:dyDescent="0.25">
      <c r="A83" s="318"/>
      <c r="B83" s="65"/>
      <c r="C83" s="171"/>
      <c r="D83" s="155">
        <f xml:space="preserve"> SUM(Level1SharedSpace:Level1Group15!D83)</f>
        <v>0</v>
      </c>
      <c r="E83" s="121">
        <f xml:space="preserve"> SUM(Level1SharedSpace:Level1Group15!E83)</f>
        <v>0</v>
      </c>
      <c r="F83" s="65"/>
      <c r="G83" s="171"/>
      <c r="H83" s="155">
        <f xml:space="preserve"> SUM(Level1SharedSpace:Level1Group15!H83)</f>
        <v>0</v>
      </c>
      <c r="I83" s="121">
        <f xml:space="preserve"> SUM(Level1SharedSpace:Level1Group15!I83)</f>
        <v>0</v>
      </c>
      <c r="J83" s="65"/>
      <c r="K83" s="526"/>
      <c r="L83" s="527"/>
    </row>
    <row r="84" spans="1:18" ht="15.75" customHeight="1" x14ac:dyDescent="0.25">
      <c r="A84" s="318"/>
      <c r="B84" s="65"/>
      <c r="C84" s="171"/>
      <c r="D84" s="155">
        <f xml:space="preserve"> SUM(Level1SharedSpace:Level1Group15!D84)</f>
        <v>0</v>
      </c>
      <c r="E84" s="121">
        <f xml:space="preserve"> SUM(Level1SharedSpace:Level1Group15!E84)</f>
        <v>0</v>
      </c>
      <c r="F84" s="65"/>
      <c r="G84" s="171"/>
      <c r="H84" s="155">
        <f xml:space="preserve"> SUM(Level1SharedSpace:Level1Group15!H84)</f>
        <v>0</v>
      </c>
      <c r="I84" s="121">
        <f xml:space="preserve"> SUM(Level1SharedSpace:Level1Group15!I84)</f>
        <v>0</v>
      </c>
      <c r="J84" s="65"/>
      <c r="K84" s="526"/>
      <c r="L84" s="527"/>
    </row>
    <row r="85" spans="1:18" ht="15.75" customHeight="1" thickBot="1" x14ac:dyDescent="0.3">
      <c r="A85" s="318"/>
      <c r="B85" s="65"/>
      <c r="C85" s="172"/>
      <c r="D85" s="158">
        <f xml:space="preserve"> SUM(Level1SharedSpace:Level1Group15!D85)</f>
        <v>0</v>
      </c>
      <c r="E85" s="133">
        <f xml:space="preserve"> SUM(Level1SharedSpace:Level1Group15!E85)</f>
        <v>0</v>
      </c>
      <c r="F85" s="65"/>
      <c r="G85" s="172"/>
      <c r="H85" s="158">
        <f xml:space="preserve"> SUM(Level1SharedSpace:Level1Group15!H85)</f>
        <v>0</v>
      </c>
      <c r="I85" s="133">
        <f xml:space="preserve"> SUM(Level1SharedSpace:Level1Group15!I85)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/>
      <c r="D89" s="40" t="s">
        <v>4</v>
      </c>
      <c r="E89" s="109" t="s">
        <v>0</v>
      </c>
      <c r="F89" s="9"/>
      <c r="G89" s="117"/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139"/>
      <c r="D91" s="157">
        <f xml:space="preserve"> SUM(Level1SharedSpace:Level1Group15!D91)</f>
        <v>0</v>
      </c>
      <c r="E91" s="132">
        <f xml:space="preserve"> SUM(Level1SharedSpace:Level1Group15!E91)</f>
        <v>0</v>
      </c>
      <c r="F91" s="25"/>
      <c r="G91" s="139"/>
      <c r="H91" s="157">
        <f xml:space="preserve"> SUM(Level1SharedSpace:Level1Group15!H91)</f>
        <v>0</v>
      </c>
      <c r="I91" s="132">
        <f xml:space="preserve"> SUM(Level1SharedSpace:Level1Group15!I91)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139"/>
      <c r="D92" s="157">
        <f xml:space="preserve"> SUM(Level1SharedSpace:Level1Group15!D92)</f>
        <v>0</v>
      </c>
      <c r="E92" s="132">
        <f xml:space="preserve"> SUM(Level1SharedSpace:Level1Group15!E92)</f>
        <v>0</v>
      </c>
      <c r="F92" s="65"/>
      <c r="G92" s="136"/>
      <c r="H92" s="157">
        <f xml:space="preserve"> SUM(Level1SharedSpace:Level1Group15!H92)</f>
        <v>0</v>
      </c>
      <c r="I92" s="132">
        <f xml:space="preserve"> SUM(Level1SharedSpace:Level1Group15!I92)</f>
        <v>0</v>
      </c>
      <c r="J92" s="65"/>
      <c r="K92" s="194"/>
      <c r="L92" s="195"/>
    </row>
    <row r="93" spans="1:18" ht="16.2" customHeight="1" x14ac:dyDescent="0.25">
      <c r="A93" s="317" t="s">
        <v>58</v>
      </c>
      <c r="B93" s="25">
        <v>18</v>
      </c>
      <c r="C93" s="142"/>
      <c r="D93" s="153">
        <f xml:space="preserve"> SUM(Level1SharedSpace:Level1Group15!D93)</f>
        <v>0</v>
      </c>
      <c r="E93" s="112">
        <f xml:space="preserve"> SUM(Level1SharedSpace:Level1Group15!E93)</f>
        <v>0</v>
      </c>
      <c r="F93" s="25">
        <v>18</v>
      </c>
      <c r="G93" s="142"/>
      <c r="H93" s="153">
        <f xml:space="preserve"> SUM(Level1SharedSpace:Level1Group15!H93)</f>
        <v>0</v>
      </c>
      <c r="I93" s="112">
        <f xml:space="preserve"> SUM(Level1SharedSpace:Level1Group15!I93)</f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143"/>
      <c r="D94" s="159">
        <f xml:space="preserve"> SUM(Level1SharedSpace:Level1Group15!D94)</f>
        <v>0</v>
      </c>
      <c r="E94" s="138">
        <f xml:space="preserve"> SUM(Level1SharedSpace:Level1Group15!E94)</f>
        <v>0</v>
      </c>
      <c r="F94" s="25"/>
      <c r="G94" s="143"/>
      <c r="H94" s="159">
        <f xml:space="preserve"> SUM(Level1SharedSpace:Level1Group15!H94)</f>
        <v>0</v>
      </c>
      <c r="I94" s="138">
        <f xml:space="preserve"> SUM(Level1SharedSpace:Level1Group15!I94)</f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173"/>
      <c r="D95" s="157">
        <f xml:space="preserve"> SUM(Level1SharedSpace:Level1Group15!D95)</f>
        <v>0</v>
      </c>
      <c r="E95" s="132">
        <f xml:space="preserve"> SUM(Level1SharedSpace:Level1Group15!E95)</f>
        <v>0</v>
      </c>
      <c r="F95" s="25"/>
      <c r="G95" s="173"/>
      <c r="H95" s="157">
        <f xml:space="preserve"> SUM(Level1SharedSpace:Level1Group15!H95)</f>
        <v>0</v>
      </c>
      <c r="I95" s="132">
        <f xml:space="preserve"> SUM(Level1SharedSpace:Level1Group15!I95)</f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43"/>
      <c r="D96" s="156"/>
      <c r="E96" s="205"/>
      <c r="F96" s="199"/>
      <c r="G96" s="196"/>
      <c r="H96" s="156"/>
      <c r="I96" s="122"/>
      <c r="J96" s="25"/>
      <c r="K96" s="194"/>
      <c r="L96" s="195"/>
    </row>
    <row r="97" spans="1:18" ht="16.2" customHeight="1" x14ac:dyDescent="0.25">
      <c r="A97" s="317" t="s">
        <v>110</v>
      </c>
      <c r="B97" s="25"/>
      <c r="C97" s="143"/>
      <c r="D97" s="159">
        <f xml:space="preserve"> SUM(Level1SharedSpace:Level1Group15!D97)</f>
        <v>0</v>
      </c>
      <c r="E97" s="138">
        <f xml:space="preserve"> SUM(Level1SharedSpace:Level1Group15!E97)</f>
        <v>0</v>
      </c>
      <c r="F97" s="25"/>
      <c r="G97" s="143"/>
      <c r="H97" s="159">
        <f xml:space="preserve"> SUM(Level1SharedSpace:Level1Group15!H97)</f>
        <v>0</v>
      </c>
      <c r="I97" s="138">
        <f xml:space="preserve"> SUM(Level1SharedSpace:Level1Group15!I97)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143"/>
      <c r="D98" s="159">
        <f xml:space="preserve"> SUM(Level1SharedSpace:Level1Group15!D98)</f>
        <v>0</v>
      </c>
      <c r="E98" s="138">
        <f xml:space="preserve"> SUM(Level1SharedSpace:Level1Group15!E98)</f>
        <v>0</v>
      </c>
      <c r="F98" s="25"/>
      <c r="G98" s="143"/>
      <c r="H98" s="159">
        <f xml:space="preserve"> SUM(Level1SharedSpace:Level1Group15!H98)</f>
        <v>0</v>
      </c>
      <c r="I98" s="138">
        <f xml:space="preserve"> SUM(Level1SharedSpace:Level1Group15!I98)</f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43"/>
      <c r="D99" s="156"/>
      <c r="E99" s="205"/>
      <c r="F99" s="199"/>
      <c r="G99" s="196"/>
      <c r="H99" s="156"/>
      <c r="I99" s="122"/>
      <c r="J99" s="25"/>
      <c r="K99" s="194"/>
      <c r="L99" s="195"/>
    </row>
    <row r="100" spans="1:18" ht="15.6" customHeight="1" x14ac:dyDescent="0.25">
      <c r="A100" s="317" t="s">
        <v>39</v>
      </c>
      <c r="B100" s="25"/>
      <c r="C100" s="141"/>
      <c r="D100" s="152">
        <f xml:space="preserve"> SUM(Level1SharedSpace:Level1Group15!D100)</f>
        <v>0</v>
      </c>
      <c r="E100" s="111">
        <f xml:space="preserve"> SUM(Level1SharedSpace:Level1Group15!E100)</f>
        <v>0</v>
      </c>
      <c r="F100" s="25"/>
      <c r="G100" s="141"/>
      <c r="H100" s="152">
        <f xml:space="preserve"> SUM(Level1SharedSpace:Level1Group15!H100)</f>
        <v>0</v>
      </c>
      <c r="I100" s="111">
        <f xml:space="preserve"> SUM(Level1SharedSpace:Level1Group15!I100)</f>
        <v>0</v>
      </c>
      <c r="J100" s="25"/>
      <c r="K100" s="456"/>
      <c r="L100" s="457"/>
    </row>
    <row r="101" spans="1:18" ht="15.75" customHeight="1" x14ac:dyDescent="0.25">
      <c r="A101" s="317" t="s">
        <v>111</v>
      </c>
      <c r="B101" s="25"/>
      <c r="C101" s="141"/>
      <c r="D101" s="152">
        <f xml:space="preserve"> SUM(Level1SharedSpace:Level1Group15!D101)</f>
        <v>0</v>
      </c>
      <c r="E101" s="111">
        <f xml:space="preserve"> SUM(Level1SharedSpace:Level1Group15!E101)</f>
        <v>0</v>
      </c>
      <c r="F101" s="25"/>
      <c r="G101" s="141"/>
      <c r="H101" s="152">
        <f xml:space="preserve"> SUM(Level1SharedSpace:Level1Group15!H101)</f>
        <v>0</v>
      </c>
      <c r="I101" s="111">
        <f xml:space="preserve"> SUM(Level1SharedSpace:Level1Group15!I101)</f>
        <v>0</v>
      </c>
      <c r="J101" s="25"/>
      <c r="K101" s="456"/>
      <c r="L101" s="457"/>
    </row>
    <row r="102" spans="1:18" ht="15.75" customHeight="1" x14ac:dyDescent="0.25">
      <c r="A102" s="323" t="s">
        <v>55</v>
      </c>
      <c r="B102" s="25"/>
      <c r="C102" s="139"/>
      <c r="D102" s="157">
        <f xml:space="preserve"> SUM(Level1SharedSpace:Level1Group15!D102)</f>
        <v>0</v>
      </c>
      <c r="E102" s="132">
        <f xml:space="preserve"> SUM(Level1SharedSpace:Level1Group15!E102)</f>
        <v>0</v>
      </c>
      <c r="F102" s="25"/>
      <c r="G102" s="139"/>
      <c r="H102" s="157">
        <f xml:space="preserve"> SUM(Level1SharedSpace:Level1Group15!H102)</f>
        <v>0</v>
      </c>
      <c r="I102" s="132">
        <f xml:space="preserve"> SUM(Level1SharedSpace:Level1Group15!I102)</f>
        <v>0</v>
      </c>
      <c r="J102" s="25"/>
      <c r="K102" s="456" t="s">
        <v>133</v>
      </c>
      <c r="L102" s="527"/>
    </row>
    <row r="103" spans="1:18" ht="15.75" customHeight="1" x14ac:dyDescent="0.25">
      <c r="A103" s="324" t="s">
        <v>112</v>
      </c>
      <c r="B103" s="25"/>
      <c r="C103" s="168"/>
      <c r="D103" s="157"/>
      <c r="E103" s="202"/>
      <c r="F103" s="199"/>
      <c r="G103" s="203"/>
      <c r="H103" s="157"/>
      <c r="I103" s="202"/>
      <c r="J103" s="25"/>
      <c r="K103" s="194"/>
      <c r="L103" s="195"/>
    </row>
    <row r="104" spans="1:18" ht="15.75" customHeight="1" x14ac:dyDescent="0.25">
      <c r="A104" s="321" t="s">
        <v>113</v>
      </c>
      <c r="B104" s="65"/>
      <c r="C104" s="328"/>
      <c r="D104" s="152">
        <f xml:space="preserve"> SUM(Level1SharedSpace:Level1Group15!D104)</f>
        <v>0</v>
      </c>
      <c r="E104" s="111">
        <f xml:space="preserve"> SUM(Level1SharedSpace:Level1Group15!E104)</f>
        <v>0</v>
      </c>
      <c r="F104" s="65"/>
      <c r="G104" s="140"/>
      <c r="H104" s="152">
        <f xml:space="preserve"> SUM(Level1SharedSpace:Level1Group15!H104)</f>
        <v>0</v>
      </c>
      <c r="I104" s="111">
        <f xml:space="preserve"> SUM(Level1SharedSpace:Level1Group15!I104)</f>
        <v>0</v>
      </c>
      <c r="J104" s="65"/>
      <c r="K104" s="456" t="s">
        <v>114</v>
      </c>
      <c r="L104" s="532"/>
    </row>
    <row r="105" spans="1:18" ht="15.75" customHeight="1" x14ac:dyDescent="0.25">
      <c r="A105" s="317" t="s">
        <v>134</v>
      </c>
      <c r="B105" s="25"/>
      <c r="C105" s="141"/>
      <c r="D105" s="152">
        <f xml:space="preserve"> SUM(Level1SharedSpace:Level1Group15!D105)</f>
        <v>0</v>
      </c>
      <c r="E105" s="111">
        <f xml:space="preserve"> SUM(Level1SharedSpace:Level1Group15!E105)</f>
        <v>0</v>
      </c>
      <c r="F105" s="25"/>
      <c r="G105" s="141"/>
      <c r="H105" s="152">
        <f xml:space="preserve"> SUM(Level1SharedSpace:Level1Group15!H105)</f>
        <v>0</v>
      </c>
      <c r="I105" s="111">
        <f xml:space="preserve"> SUM(Level1SharedSpace:Level1Group15!I105)</f>
        <v>0</v>
      </c>
      <c r="J105" s="25"/>
      <c r="K105" s="456" t="s">
        <v>115</v>
      </c>
      <c r="L105" s="532"/>
    </row>
    <row r="106" spans="1:18" s="14" customFormat="1" ht="15.75" customHeight="1" x14ac:dyDescent="0.25">
      <c r="A106" s="322" t="s">
        <v>177</v>
      </c>
      <c r="B106" s="25"/>
      <c r="C106" s="141"/>
      <c r="D106" s="152"/>
      <c r="E106" s="198"/>
      <c r="F106" s="199"/>
      <c r="G106" s="200"/>
      <c r="H106" s="152"/>
      <c r="I106" s="198"/>
      <c r="J106" s="25"/>
      <c r="K106" s="456"/>
      <c r="L106" s="457"/>
      <c r="N106" s="1"/>
      <c r="R106" s="1"/>
    </row>
    <row r="107" spans="1:18" ht="15.75" customHeight="1" x14ac:dyDescent="0.25">
      <c r="A107" s="320" t="s">
        <v>91</v>
      </c>
      <c r="B107" s="25"/>
      <c r="C107" s="173"/>
      <c r="D107" s="157">
        <f xml:space="preserve"> SUM(Level1SharedSpace:Level1Group15!D107)</f>
        <v>0</v>
      </c>
      <c r="E107" s="132">
        <f xml:space="preserve"> SUM(Level1SharedSpace:Level1Group15!E107)</f>
        <v>0</v>
      </c>
      <c r="F107" s="25"/>
      <c r="G107" s="173"/>
      <c r="H107" s="157">
        <f xml:space="preserve"> SUM(Level1SharedSpace:Level1Group15!H107)</f>
        <v>0</v>
      </c>
      <c r="I107" s="132">
        <f xml:space="preserve"> SUM(Level1SharedSpace:Level1Group15!I107)</f>
        <v>0</v>
      </c>
      <c r="J107" s="25"/>
      <c r="K107" s="530"/>
      <c r="L107" s="531"/>
    </row>
    <row r="108" spans="1:18" ht="15.75" customHeight="1" x14ac:dyDescent="0.25">
      <c r="A108" s="319" t="s">
        <v>117</v>
      </c>
      <c r="B108" s="199"/>
      <c r="C108" s="143"/>
      <c r="D108" s="159"/>
      <c r="E108" s="211"/>
      <c r="F108" s="199"/>
      <c r="G108" s="143"/>
      <c r="H108" s="159"/>
      <c r="I108" s="211"/>
      <c r="J108" s="25"/>
      <c r="K108" s="189"/>
      <c r="L108" s="190"/>
    </row>
    <row r="109" spans="1:18" s="14" customFormat="1" ht="15" customHeight="1" x14ac:dyDescent="0.25">
      <c r="A109" s="326"/>
      <c r="B109" s="25"/>
      <c r="C109" s="143"/>
      <c r="D109" s="159">
        <f xml:space="preserve"> SUM(Level1SharedSpace:Level1Group15!D109)</f>
        <v>0</v>
      </c>
      <c r="E109" s="138">
        <f xml:space="preserve"> SUM(Level1SharedSpace:Level1Group15!E109)</f>
        <v>0</v>
      </c>
      <c r="F109" s="25"/>
      <c r="G109" s="143"/>
      <c r="H109" s="159">
        <f xml:space="preserve"> SUM(Level1SharedSpace:Level1Group15!H109)</f>
        <v>0</v>
      </c>
      <c r="I109" s="138">
        <f xml:space="preserve"> SUM(Level1SharedSpace:Level1Group15!I109)</f>
        <v>0</v>
      </c>
      <c r="J109" s="25"/>
      <c r="K109" s="189"/>
      <c r="L109" s="190"/>
      <c r="N109" s="1"/>
    </row>
    <row r="110" spans="1:18" s="14" customFormat="1" ht="15" customHeight="1" x14ac:dyDescent="0.25">
      <c r="A110" s="326"/>
      <c r="B110" s="25"/>
      <c r="C110" s="143"/>
      <c r="D110" s="159">
        <f xml:space="preserve"> SUM(Level1SharedSpace:Level1Group15!D110)</f>
        <v>0</v>
      </c>
      <c r="E110" s="138">
        <f xml:space="preserve"> SUM(Level1SharedSpace:Level1Group15!E110)</f>
        <v>0</v>
      </c>
      <c r="F110" s="25"/>
      <c r="G110" s="143"/>
      <c r="H110" s="159">
        <f xml:space="preserve"> SUM(Level1SharedSpace:Level1Group15!H110)</f>
        <v>0</v>
      </c>
      <c r="I110" s="138">
        <f xml:space="preserve"> SUM(Level1SharedSpace:Level1Group15!I110)</f>
        <v>0</v>
      </c>
      <c r="J110" s="25"/>
      <c r="K110" s="189"/>
      <c r="L110" s="190"/>
      <c r="N110" s="1"/>
    </row>
    <row r="111" spans="1:18" s="14" customFormat="1" ht="15" customHeight="1" thickBot="1" x14ac:dyDescent="0.3">
      <c r="A111" s="318"/>
      <c r="B111" s="25"/>
      <c r="C111" s="174"/>
      <c r="D111" s="158">
        <f xml:space="preserve"> SUM(Level1SharedSpace:Level1Group15!D111)</f>
        <v>0</v>
      </c>
      <c r="E111" s="133">
        <f xml:space="preserve"> SUM(Level1SharedSpace:Level1Group15!E111)</f>
        <v>0</v>
      </c>
      <c r="F111" s="25"/>
      <c r="G111" s="174"/>
      <c r="H111" s="158">
        <f xml:space="preserve"> SUM(Level1SharedSpace:Level1Group15!H111)</f>
        <v>0</v>
      </c>
      <c r="I111" s="133">
        <f xml:space="preserve"> SUM(Level1SharedSpace:Level1Group15!I111)</f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SUM(E90:E111)</f>
        <v>0</v>
      </c>
      <c r="F112" s="32"/>
      <c r="G112" s="127"/>
      <c r="H112" s="127">
        <f>SUM(H90:H111)</f>
        <v>0</v>
      </c>
      <c r="I112" s="114">
        <f>SUM(I90:I111)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34"/>
      <c r="E114" s="94"/>
      <c r="F114" s="32"/>
      <c r="G114" s="93" t="str">
        <f>G4</f>
        <v>Future year</v>
      </c>
      <c r="H114" s="234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/>
      <c r="D116" s="40" t="s">
        <v>4</v>
      </c>
      <c r="E116" s="109" t="s">
        <v>0</v>
      </c>
      <c r="F116" s="9"/>
      <c r="G116" s="117"/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139"/>
      <c r="D118" s="157">
        <f xml:space="preserve"> SUM(Level1SharedSpace:Level1Group15!D118)</f>
        <v>0</v>
      </c>
      <c r="E118" s="132">
        <f xml:space="preserve"> SUM(Level1SharedSpace:Level1Group15!E118)</f>
        <v>0</v>
      </c>
      <c r="F118" s="25"/>
      <c r="G118" s="139"/>
      <c r="H118" s="157">
        <f xml:space="preserve"> SUM(Level1SharedSpace:Level1Group15!H118)</f>
        <v>0</v>
      </c>
      <c r="I118" s="132">
        <f xml:space="preserve"> SUM(Level1SharedSpace:Level1Group15!I118)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139"/>
      <c r="D119" s="157">
        <f xml:space="preserve"> SUM(Level1SharedSpace:Level1Group15!D119)</f>
        <v>0</v>
      </c>
      <c r="E119" s="132">
        <f xml:space="preserve"> SUM(Level1SharedSpace:Level1Group15!E119)</f>
        <v>0</v>
      </c>
      <c r="F119" s="25"/>
      <c r="G119" s="139"/>
      <c r="H119" s="157">
        <f xml:space="preserve"> SUM(Level1SharedSpace:Level1Group15!H119)</f>
        <v>0</v>
      </c>
      <c r="I119" s="132">
        <f xml:space="preserve"> SUM(Level1SharedSpace:Level1Group15!I119)</f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139"/>
      <c r="D120" s="157"/>
      <c r="E120" s="202"/>
      <c r="F120" s="199"/>
      <c r="G120" s="139"/>
      <c r="H120" s="157"/>
      <c r="I120" s="132"/>
      <c r="J120" s="25"/>
      <c r="K120" s="181"/>
      <c r="L120" s="182"/>
    </row>
    <row r="121" spans="1:18" ht="15.75" customHeight="1" x14ac:dyDescent="0.25">
      <c r="A121" s="323" t="s">
        <v>36</v>
      </c>
      <c r="B121" s="25"/>
      <c r="C121" s="139"/>
      <c r="D121" s="157">
        <f xml:space="preserve"> SUM(Level1SharedSpace:Level1Group15!D121)</f>
        <v>0</v>
      </c>
      <c r="E121" s="132">
        <f xml:space="preserve"> SUM(Level1SharedSpace:Level1Group15!E121)</f>
        <v>0</v>
      </c>
      <c r="F121" s="25"/>
      <c r="G121" s="139"/>
      <c r="H121" s="157">
        <f xml:space="preserve"> SUM(Level1SharedSpace:Level1Group15!H121)</f>
        <v>0</v>
      </c>
      <c r="I121" s="132">
        <f xml:space="preserve"> SUM(Level1SharedSpace:Level1Group15!I121)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139"/>
      <c r="D122" s="157"/>
      <c r="E122" s="202"/>
      <c r="F122" s="199"/>
      <c r="G122" s="139"/>
      <c r="H122" s="157"/>
      <c r="I122" s="132"/>
      <c r="J122" s="25"/>
      <c r="K122" s="194"/>
      <c r="L122" s="195"/>
    </row>
    <row r="123" spans="1:18" ht="15.75" customHeight="1" x14ac:dyDescent="0.25">
      <c r="A123" s="323" t="s">
        <v>54</v>
      </c>
      <c r="B123" s="25"/>
      <c r="C123" s="139"/>
      <c r="D123" s="157">
        <f xml:space="preserve"> SUM(Level1SharedSpace:Level1Group15!D123)</f>
        <v>0</v>
      </c>
      <c r="E123" s="132">
        <f xml:space="preserve"> SUM(Level1SharedSpace:Level1Group15!E123)</f>
        <v>0</v>
      </c>
      <c r="F123" s="25"/>
      <c r="G123" s="139"/>
      <c r="H123" s="157">
        <f xml:space="preserve"> SUM(Level1SharedSpace:Level1Group15!H123)</f>
        <v>0</v>
      </c>
      <c r="I123" s="132">
        <f xml:space="preserve"> SUM(Level1SharedSpace:Level1Group15!I123)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139"/>
      <c r="D124" s="157">
        <f xml:space="preserve"> SUM(Level1SharedSpace:Level1Group15!D124)</f>
        <v>0</v>
      </c>
      <c r="E124" s="132">
        <f xml:space="preserve"> SUM(Level1SharedSpace:Level1Group15!E124)</f>
        <v>0</v>
      </c>
      <c r="F124" s="25"/>
      <c r="G124" s="139"/>
      <c r="H124" s="157">
        <f xml:space="preserve"> SUM(Level1SharedSpace:Level1Group15!H124)</f>
        <v>0</v>
      </c>
      <c r="I124" s="132">
        <f xml:space="preserve"> SUM(Level1SharedSpace:Level1Group15!I124)</f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139"/>
      <c r="D125" s="157">
        <f xml:space="preserve"> SUM(Level1SharedSpace:Level1Group15!D125)</f>
        <v>0</v>
      </c>
      <c r="E125" s="132">
        <f xml:space="preserve"> SUM(Level1SharedSpace:Level1Group15!E125)</f>
        <v>0</v>
      </c>
      <c r="F125" s="25"/>
      <c r="G125" s="139"/>
      <c r="H125" s="157">
        <f xml:space="preserve"> SUM(Level1SharedSpace:Level1Group15!H125)</f>
        <v>0</v>
      </c>
      <c r="I125" s="132">
        <f xml:space="preserve"> SUM(Level1SharedSpace:Level1Group15!I125)</f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139"/>
      <c r="D126" s="157"/>
      <c r="E126" s="202"/>
      <c r="F126" s="199"/>
      <c r="G126" s="139"/>
      <c r="H126" s="157"/>
      <c r="I126" s="132"/>
      <c r="J126" s="25"/>
      <c r="K126" s="187"/>
      <c r="L126" s="188"/>
      <c r="R126" s="1"/>
    </row>
    <row r="127" spans="1:18" s="75" customFormat="1" ht="15.75" customHeight="1" x14ac:dyDescent="0.25">
      <c r="A127" s="317" t="s">
        <v>189</v>
      </c>
      <c r="B127" s="25"/>
      <c r="C127" s="139"/>
      <c r="D127" s="157">
        <f xml:space="preserve"> SUM(Level1SharedSpace:Level1Group15!D127)</f>
        <v>0</v>
      </c>
      <c r="E127" s="132">
        <f xml:space="preserve"> SUM(Level1SharedSpace:Level1Group15!E127)</f>
        <v>0</v>
      </c>
      <c r="F127" s="25"/>
      <c r="G127" s="139"/>
      <c r="H127" s="157">
        <f xml:space="preserve"> SUM(Level1SharedSpace:Level1Group15!H127)</f>
        <v>0</v>
      </c>
      <c r="I127" s="132">
        <f xml:space="preserve"> SUM(Level1SharedSpace:Level1Group15!I127)</f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139"/>
      <c r="D128" s="157"/>
      <c r="E128" s="202"/>
      <c r="F128" s="199"/>
      <c r="G128" s="139"/>
      <c r="H128" s="157"/>
      <c r="I128" s="132"/>
      <c r="J128" s="25"/>
      <c r="K128" s="181"/>
      <c r="L128" s="182"/>
    </row>
    <row r="129" spans="1:18" s="75" customFormat="1" ht="15.75" customHeight="1" x14ac:dyDescent="0.25">
      <c r="A129" s="317" t="s">
        <v>82</v>
      </c>
      <c r="B129" s="25"/>
      <c r="C129" s="141"/>
      <c r="D129" s="152">
        <f xml:space="preserve"> SUM(Level1SharedSpace:Level1Group15!D129)</f>
        <v>0</v>
      </c>
      <c r="E129" s="111">
        <f xml:space="preserve"> SUM(Level1SharedSpace:Level1Group15!E129)</f>
        <v>0</v>
      </c>
      <c r="F129" s="25"/>
      <c r="G129" s="141"/>
      <c r="H129" s="152">
        <f xml:space="preserve"> SUM(Level1SharedSpace:Level1Group15!H129)</f>
        <v>0</v>
      </c>
      <c r="I129" s="111">
        <f xml:space="preserve"> SUM(Level1SharedSpace:Level1Group15!I129)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141"/>
      <c r="D130" s="152">
        <f xml:space="preserve"> SUM(Level1SharedSpace:Level1Group15!D130)</f>
        <v>0</v>
      </c>
      <c r="E130" s="111">
        <f xml:space="preserve"> SUM(Level1SharedSpace:Level1Group15!E130)</f>
        <v>0</v>
      </c>
      <c r="F130" s="25"/>
      <c r="G130" s="141"/>
      <c r="H130" s="152">
        <f xml:space="preserve"> SUM(Level1SharedSpace:Level1Group15!H130)</f>
        <v>0</v>
      </c>
      <c r="I130" s="111">
        <f xml:space="preserve"> SUM(Level1SharedSpace:Level1Group15!I130)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141"/>
      <c r="D131" s="152">
        <f xml:space="preserve"> SUM(Level1SharedSpace:Level1Group15!D131)</f>
        <v>0</v>
      </c>
      <c r="E131" s="111">
        <f xml:space="preserve"> SUM(Level1SharedSpace:Level1Group15!E131)</f>
        <v>0</v>
      </c>
      <c r="F131" s="25"/>
      <c r="G131" s="141"/>
      <c r="H131" s="152">
        <f xml:space="preserve"> SUM(Level1SharedSpace:Level1Group15!H131)</f>
        <v>0</v>
      </c>
      <c r="I131" s="111">
        <f xml:space="preserve"> SUM(Level1SharedSpace:Level1Group15!I131)</f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141"/>
      <c r="D132" s="152"/>
      <c r="E132" s="198"/>
      <c r="F132" s="199"/>
      <c r="G132" s="141"/>
      <c r="H132" s="152"/>
      <c r="I132" s="111"/>
      <c r="J132" s="25"/>
      <c r="K132" s="181"/>
      <c r="L132" s="182"/>
    </row>
    <row r="133" spans="1:18" s="75" customFormat="1" ht="15.75" customHeight="1" x14ac:dyDescent="0.25">
      <c r="A133" s="318"/>
      <c r="B133" s="25"/>
      <c r="C133" s="141"/>
      <c r="D133" s="152">
        <f xml:space="preserve"> SUM(Level1SharedSpace:Level1Group15!D133)</f>
        <v>0</v>
      </c>
      <c r="E133" s="111">
        <f xml:space="preserve"> SUM(Level1SharedSpace:Level1Group15!E133)</f>
        <v>0</v>
      </c>
      <c r="F133" s="25"/>
      <c r="G133" s="141"/>
      <c r="H133" s="152">
        <f xml:space="preserve"> SUM(Level1SharedSpace:Level1Group15!H133)</f>
        <v>0</v>
      </c>
      <c r="I133" s="111">
        <f xml:space="preserve"> SUM(Level1SharedSpace:Level1Group15!I133)</f>
        <v>0</v>
      </c>
      <c r="J133" s="25"/>
      <c r="K133" s="526"/>
      <c r="L133" s="551"/>
    </row>
    <row r="134" spans="1:18" s="75" customFormat="1" ht="15.75" customHeight="1" x14ac:dyDescent="0.25">
      <c r="A134" s="318"/>
      <c r="B134" s="25"/>
      <c r="C134" s="142"/>
      <c r="D134" s="157">
        <f xml:space="preserve"> SUM(Level1SharedSpace:Level1Group15!D134)</f>
        <v>0</v>
      </c>
      <c r="E134" s="132">
        <f xml:space="preserve"> SUM(Level1SharedSpace:Level1Group15!E134)</f>
        <v>0</v>
      </c>
      <c r="F134" s="25"/>
      <c r="G134" s="142"/>
      <c r="H134" s="157">
        <f xml:space="preserve"> SUM(Level1SharedSpace:Level1Group15!H134)</f>
        <v>0</v>
      </c>
      <c r="I134" s="132">
        <f xml:space="preserve"> SUM(Level1SharedSpace:Level1Group15!I134)</f>
        <v>0</v>
      </c>
      <c r="J134" s="25"/>
      <c r="K134" s="526"/>
      <c r="L134" s="551"/>
    </row>
    <row r="135" spans="1:18" s="75" customFormat="1" ht="15.75" customHeight="1" thickBot="1" x14ac:dyDescent="0.3">
      <c r="A135" s="330"/>
      <c r="B135" s="25"/>
      <c r="C135" s="175"/>
      <c r="D135" s="154">
        <f xml:space="preserve"> SUM(Level1SharedSpace:Level1Group15!D135)</f>
        <v>0</v>
      </c>
      <c r="E135" s="113">
        <f xml:space="preserve"> SUM(Level1SharedSpace:Level1Group15!E135)</f>
        <v>0</v>
      </c>
      <c r="F135" s="25"/>
      <c r="G135" s="175"/>
      <c r="H135" s="154">
        <f xml:space="preserve"> SUM(Level1SharedSpace:Level1Group15!H135)</f>
        <v>0</v>
      </c>
      <c r="I135" s="113">
        <f xml:space="preserve"> SUM(Level1SharedSpace:Level1Group15!I135)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/>
      <c r="D140" s="40" t="s">
        <v>4</v>
      </c>
      <c r="E140" s="109" t="s">
        <v>0</v>
      </c>
      <c r="F140" s="9"/>
      <c r="G140" s="117"/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15"/>
      <c r="D141" s="152">
        <f xml:space="preserve"> SUM(Level1SharedSpace:Level1Group15!D141)</f>
        <v>0</v>
      </c>
      <c r="E141" s="111">
        <f xml:space="preserve"> SUM(Level1SharedSpace:Level1Group15!E141)</f>
        <v>0</v>
      </c>
      <c r="F141" s="25"/>
      <c r="G141" s="220"/>
      <c r="H141" s="152">
        <f xml:space="preserve"> SUM(Level1SharedSpace:Level1Group15!H141)</f>
        <v>0</v>
      </c>
      <c r="I141" s="111">
        <f xml:space="preserve"> SUM(Level1SharedSpace:Level1Group15!I141)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141"/>
      <c r="D142" s="152">
        <f xml:space="preserve"> SUM(Level1SharedSpace:Level1Group15!D142)</f>
        <v>0</v>
      </c>
      <c r="E142" s="111">
        <f xml:space="preserve"> SUM(Level1SharedSpace:Level1Group15!E142)</f>
        <v>0</v>
      </c>
      <c r="F142" s="25"/>
      <c r="G142" s="221"/>
      <c r="H142" s="152">
        <f xml:space="preserve"> SUM(Level1SharedSpace:Level1Group15!H142)</f>
        <v>0</v>
      </c>
      <c r="I142" s="111">
        <f xml:space="preserve"> SUM(Level1SharedSpace:Level1Group15!I142)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173"/>
      <c r="D143" s="157">
        <f xml:space="preserve"> SUM(Level1SharedSpace:Level1Group15!D143)</f>
        <v>0</v>
      </c>
      <c r="E143" s="132">
        <f xml:space="preserve"> SUM(Level1SharedSpace:Level1Group15!E143)</f>
        <v>0</v>
      </c>
      <c r="F143" s="25"/>
      <c r="G143" s="173"/>
      <c r="H143" s="157">
        <f xml:space="preserve"> SUM(Level1SharedSpace:Level1Group15!H143)</f>
        <v>0</v>
      </c>
      <c r="I143" s="132">
        <f xml:space="preserve"> SUM(Level1SharedSpace:Level1Group15!I143)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173"/>
      <c r="D144" s="157">
        <f xml:space="preserve"> SUM(Level1SharedSpace:Level1Group15!D144)</f>
        <v>0</v>
      </c>
      <c r="E144" s="132">
        <f xml:space="preserve"> SUM(Level1SharedSpace:Level1Group15!E144)</f>
        <v>0</v>
      </c>
      <c r="F144" s="25"/>
      <c r="G144" s="173"/>
      <c r="H144" s="157">
        <f xml:space="preserve"> SUM(Level1SharedSpace:Level1Group15!H144)</f>
        <v>0</v>
      </c>
      <c r="I144" s="132">
        <f xml:space="preserve"> SUM(Level1SharedSpace:Level1Group15!I144)</f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139"/>
      <c r="D145" s="157">
        <f xml:space="preserve"> SUM(Level1SharedSpace:Level1Group15!D145)</f>
        <v>0</v>
      </c>
      <c r="E145" s="132">
        <f xml:space="preserve"> SUM(Level1SharedSpace:Level1Group15!E145)</f>
        <v>0</v>
      </c>
      <c r="F145" s="25"/>
      <c r="G145" s="139"/>
      <c r="H145" s="157">
        <f xml:space="preserve"> SUM(Level1SharedSpace:Level1Group15!H145)</f>
        <v>0</v>
      </c>
      <c r="I145" s="132">
        <f xml:space="preserve"> SUM(Level1SharedSpace:Level1Group15!I145)</f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139"/>
      <c r="D146" s="157">
        <f xml:space="preserve"> SUM(Level1SharedSpace:Level1Group15!D146)</f>
        <v>0</v>
      </c>
      <c r="E146" s="132">
        <f xml:space="preserve"> SUM(Level1SharedSpace:Level1Group15!E146)</f>
        <v>0</v>
      </c>
      <c r="F146" s="25"/>
      <c r="G146" s="139"/>
      <c r="H146" s="157">
        <f xml:space="preserve"> SUM(Level1SharedSpace:Level1Group15!H146)</f>
        <v>0</v>
      </c>
      <c r="I146" s="132">
        <f xml:space="preserve"> SUM(Level1SharedSpace:Level1Group15!I146)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139"/>
      <c r="D147" s="157">
        <f xml:space="preserve"> SUM(Level1SharedSpace:Level1Group15!D147)</f>
        <v>0</v>
      </c>
      <c r="E147" s="132">
        <f xml:space="preserve"> SUM(Level1SharedSpace:Level1Group15!E147)</f>
        <v>0</v>
      </c>
      <c r="F147" s="25"/>
      <c r="G147" s="139"/>
      <c r="H147" s="157">
        <f xml:space="preserve"> SUM(Level1SharedSpace:Level1Group15!H147)</f>
        <v>0</v>
      </c>
      <c r="I147" s="132">
        <f xml:space="preserve"> SUM(Level1SharedSpace:Level1Group15!I147)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139"/>
      <c r="D148" s="157">
        <f xml:space="preserve"> SUM(Level1SharedSpace:Level1Group15!D148)</f>
        <v>0</v>
      </c>
      <c r="E148" s="132">
        <f xml:space="preserve"> SUM(Level1SharedSpace:Level1Group15!E148)</f>
        <v>0</v>
      </c>
      <c r="F148" s="25"/>
      <c r="G148" s="139"/>
      <c r="H148" s="157">
        <f xml:space="preserve"> SUM(Level1SharedSpace:Level1Group15!H148)</f>
        <v>0</v>
      </c>
      <c r="I148" s="132">
        <f xml:space="preserve"> SUM(Level1SharedSpace:Level1Group15!I148)</f>
        <v>0</v>
      </c>
      <c r="J148" s="25"/>
      <c r="K148" s="375"/>
      <c r="L148" s="376"/>
    </row>
    <row r="149" spans="1:18" s="4" customFormat="1" ht="15.75" customHeight="1" x14ac:dyDescent="0.25">
      <c r="A149" s="318"/>
      <c r="B149" s="25"/>
      <c r="C149" s="141"/>
      <c r="D149" s="152">
        <f xml:space="preserve"> SUM(Level1SharedSpace:Level1Group15!D149)</f>
        <v>0</v>
      </c>
      <c r="E149" s="111">
        <f xml:space="preserve"> SUM(Level1SharedSpace:Level1Group15!E145)</f>
        <v>0</v>
      </c>
      <c r="F149" s="25"/>
      <c r="G149" s="141"/>
      <c r="H149" s="152">
        <f xml:space="preserve"> SUM(Level1SharedSpace:Level1Group15!H149)</f>
        <v>0</v>
      </c>
      <c r="I149" s="111">
        <f xml:space="preserve"> SUM(Level1SharedSpace:Level1Group15!I149)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318"/>
      <c r="B150" s="25"/>
      <c r="C150" s="173"/>
      <c r="D150" s="157">
        <f xml:space="preserve"> SUM(Level1SharedSpace:Level1Group15!D150)</f>
        <v>0</v>
      </c>
      <c r="E150" s="132">
        <f xml:space="preserve"> SUM(Level1SharedSpace:Level1Group15!E147)</f>
        <v>0</v>
      </c>
      <c r="F150" s="25"/>
      <c r="G150" s="173"/>
      <c r="H150" s="157">
        <f xml:space="preserve"> SUM(Level1SharedSpace:Level1Group15!H150)</f>
        <v>0</v>
      </c>
      <c r="I150" s="132">
        <f xml:space="preserve"> SUM(Level1SharedSpace:Level1Group15!I150)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330"/>
      <c r="B151" s="25"/>
      <c r="C151" s="175"/>
      <c r="D151" s="154">
        <f xml:space="preserve"> SUM(Level1SharedSpace:Level1Group15!D151)</f>
        <v>0</v>
      </c>
      <c r="E151" s="113">
        <f xml:space="preserve"> SUM(Level1SharedSpace:Level1Group15!E149)</f>
        <v>0</v>
      </c>
      <c r="F151" s="25"/>
      <c r="G151" s="175"/>
      <c r="H151" s="154">
        <f xml:space="preserve"> SUM(Level1SharedSpace:Level1Group15!H151)</f>
        <v>0</v>
      </c>
      <c r="I151" s="113">
        <f xml:space="preserve"> SUM(Level1SharedSpace:Level1Group15!I151)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34"/>
      <c r="E154" s="94"/>
      <c r="F154" s="32"/>
      <c r="G154" s="93" t="str">
        <f>G4</f>
        <v>Future year</v>
      </c>
      <c r="H154" s="234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/>
      <c r="D156" s="40" t="s">
        <v>4</v>
      </c>
      <c r="E156" s="109" t="s">
        <v>0</v>
      </c>
      <c r="F156" s="9"/>
      <c r="G156" s="117"/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318"/>
      <c r="B157" s="25"/>
      <c r="C157" s="142"/>
      <c r="D157" s="157">
        <f xml:space="preserve"> SUM(Level1SharedSpace:Level1Group15!D156)</f>
        <v>0</v>
      </c>
      <c r="E157" s="110">
        <f xml:space="preserve"> SUM(Level1SharedSpace:Level1Group15!E157)</f>
        <v>0</v>
      </c>
      <c r="F157" s="25"/>
      <c r="G157" s="142"/>
      <c r="H157" s="157">
        <f xml:space="preserve"> SUM(Level1SharedSpace:Level1Group15!H157)</f>
        <v>0</v>
      </c>
      <c r="I157" s="132">
        <f xml:space="preserve"> SUM(Level1SharedSpace:Level1Group15!I157)</f>
        <v>0</v>
      </c>
      <c r="J157" s="25"/>
      <c r="K157" s="456" t="s">
        <v>80</v>
      </c>
      <c r="L157" s="457"/>
    </row>
    <row r="158" spans="1:18" ht="15.75" customHeight="1" x14ac:dyDescent="0.25">
      <c r="A158" s="330"/>
      <c r="B158" s="25"/>
      <c r="C158" s="379"/>
      <c r="D158" s="155">
        <f xml:space="preserve"> SUM(Level1SharedSpace:Level1Group15!D158)</f>
        <v>0</v>
      </c>
      <c r="E158" s="121">
        <f xml:space="preserve"> SUM(Level1SharedSpace:Level1Group15!E158)</f>
        <v>0</v>
      </c>
      <c r="F158" s="378"/>
      <c r="G158" s="379"/>
      <c r="H158" s="155">
        <f xml:space="preserve"> SUM(Level1SharedSpace:Level1Group15!H158)</f>
        <v>0</v>
      </c>
      <c r="I158" s="121">
        <f xml:space="preserve"> SUM(Level1SharedSpace:Level1Group15!I158)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330"/>
      <c r="B159" s="25"/>
      <c r="C159" s="377"/>
      <c r="D159" s="158">
        <f xml:space="preserve"> SUM(Level1SharedSpace:Level1Group15!D159)</f>
        <v>0</v>
      </c>
      <c r="E159" s="133">
        <f xml:space="preserve"> SUM(Level1SharedSpace:Level1Group15!E159)</f>
        <v>0</v>
      </c>
      <c r="F159" s="25"/>
      <c r="G159" s="377"/>
      <c r="H159" s="158">
        <f xml:space="preserve"> SUM(Level1SharedSpace:Level1Group15!H159)</f>
        <v>0</v>
      </c>
      <c r="I159" s="133">
        <f xml:space="preserve"> SUM(Level1SharedSpace:Level1Group15!I159)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231">
        <f xml:space="preserve"> SUM(Level1SharedSpace:Level1Group15!C164)</f>
        <v>0</v>
      </c>
      <c r="D164" s="231">
        <f xml:space="preserve"> SUM(Level1SharedSpace:Level1Group15!D164)</f>
        <v>0</v>
      </c>
      <c r="E164" s="232">
        <f xml:space="preserve"> SUM(Level1SharedSpace:Level1Group15!E164)</f>
        <v>0</v>
      </c>
      <c r="F164" s="34"/>
      <c r="G164" s="231">
        <f xml:space="preserve"> SUM(Level1SharedSpace:Level1Group15!G164)</f>
        <v>0</v>
      </c>
      <c r="H164" s="231">
        <f xml:space="preserve"> SUM(Level1SharedSpace:Level1Group15!H164)</f>
        <v>0</v>
      </c>
      <c r="I164" s="233">
        <f xml:space="preserve"> SUM(Level1SharedSpace:Level1Group15!I164)</f>
        <v>0</v>
      </c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160">
        <f xml:space="preserve"> SUM(Level1SharedSpace:Level1Group15!C166)</f>
        <v>0</v>
      </c>
      <c r="D166" s="160">
        <f xml:space="preserve"> SUM(Level1SharedSpace:Level1Group15!D166)</f>
        <v>0</v>
      </c>
      <c r="E166" s="161">
        <f xml:space="preserve"> SUM(Level1SharedSpace:Level1Group15!E166)</f>
        <v>0</v>
      </c>
      <c r="F166" s="34"/>
      <c r="G166" s="160">
        <f xml:space="preserve"> SUM(Level1SharedSpace:Level1Group15!G166)</f>
        <v>0</v>
      </c>
      <c r="H166" s="160">
        <f xml:space="preserve"> SUM(Level1SharedSpace:Level1Group15!H166)</f>
        <v>0</v>
      </c>
      <c r="I166" s="161">
        <f xml:space="preserve"> SUM(Level1SharedSpace:Level1Group15!I166)</f>
        <v>0</v>
      </c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162">
        <f xml:space="preserve"> SUM(Level1SharedSpace:Level1Group15!C167)</f>
        <v>0</v>
      </c>
      <c r="D167" s="162">
        <f xml:space="preserve"> SUM(Level1SharedSpace:Level1Group15!D167)</f>
        <v>0</v>
      </c>
      <c r="E167" s="163">
        <f xml:space="preserve"> SUM(Level1SharedSpace:Level1Group15!E167)</f>
        <v>0</v>
      </c>
      <c r="F167" s="34"/>
      <c r="G167" s="162">
        <f xml:space="preserve"> SUM(Level1SharedSpace:Level1Group15!G167)</f>
        <v>0</v>
      </c>
      <c r="H167" s="162">
        <f xml:space="preserve"> SUM(Level1SharedSpace:Level1Group15!H167)</f>
        <v>0</v>
      </c>
      <c r="I167" s="163">
        <f xml:space="preserve"> SUM(Level1SharedSpace:Level1Group15!I167)</f>
        <v>0</v>
      </c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164">
        <f xml:space="preserve"> SUM(Level1SharedSpace:Level1Group15!C168)</f>
        <v>0</v>
      </c>
      <c r="D168" s="164">
        <f xml:space="preserve"> SUM(Level1SharedSpace:Level1Group15!D168)</f>
        <v>0</v>
      </c>
      <c r="E168" s="165">
        <f xml:space="preserve"> SUM(Level1SharedSpace:Level1Group15!E168)</f>
        <v>0</v>
      </c>
      <c r="F168" s="34"/>
      <c r="G168" s="164">
        <f xml:space="preserve"> SUM(Level1SharedSpace:Level1Group15!G168)</f>
        <v>0</v>
      </c>
      <c r="H168" s="164">
        <f xml:space="preserve"> SUM(Level1SharedSpace:Level1Group15!H168)</f>
        <v>0</v>
      </c>
      <c r="I168" s="165">
        <f xml:space="preserve"> SUM(Level1SharedSpace:Level1Group15!I168)</f>
        <v>0</v>
      </c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160">
        <f xml:space="preserve"> SUM(Level1SharedSpace:Level1Group15!C170)</f>
        <v>0</v>
      </c>
      <c r="D170" s="160">
        <f xml:space="preserve"> SUM(Level1SharedSpace:Level1Group15!D170)</f>
        <v>0</v>
      </c>
      <c r="E170" s="161">
        <f xml:space="preserve"> SUM(Level1SharedSpace:Level1Group15!E170)</f>
        <v>0</v>
      </c>
      <c r="F170" s="34"/>
      <c r="G170" s="160">
        <f xml:space="preserve"> SUM(Level1SharedSpace:Level1Group15!G170)</f>
        <v>0</v>
      </c>
      <c r="H170" s="160">
        <f xml:space="preserve"> SUM(Level1SharedSpace:Level1Group15!H170)</f>
        <v>0</v>
      </c>
      <c r="I170" s="161">
        <f xml:space="preserve"> SUM(Level1SharedSpace:Level1Group15!I170)</f>
        <v>0</v>
      </c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162">
        <f xml:space="preserve"> SUM(Level1SharedSpace:Level1Group15!C171)</f>
        <v>0</v>
      </c>
      <c r="D171" s="162">
        <f xml:space="preserve"> SUM(Level1SharedSpace:Level1Group15!D171)</f>
        <v>0</v>
      </c>
      <c r="E171" s="163">
        <f xml:space="preserve"> SUM(Level1SharedSpace:Level1Group15!E171)</f>
        <v>0</v>
      </c>
      <c r="F171" s="34"/>
      <c r="G171" s="162">
        <f xml:space="preserve"> SUM(Level1SharedSpace:Level1Group15!G171)</f>
        <v>0</v>
      </c>
      <c r="H171" s="162">
        <f xml:space="preserve"> SUM(Level1SharedSpace:Level1Group15!H171)</f>
        <v>0</v>
      </c>
      <c r="I171" s="163">
        <f xml:space="preserve"> SUM(Level1SharedSpace:Level1Group15!I171)</f>
        <v>0</v>
      </c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222">
        <f xml:space="preserve"> SUM(Level1SharedSpace:Level1Group15!C172)</f>
        <v>0</v>
      </c>
      <c r="D172" s="222">
        <f xml:space="preserve"> SUM(Level1SharedSpace:Level1Group15!D172)</f>
        <v>0</v>
      </c>
      <c r="E172" s="223">
        <f xml:space="preserve"> SUM(Level1SharedSpace:Level1Group15!E172)</f>
        <v>0</v>
      </c>
      <c r="F172" s="34"/>
      <c r="G172" s="222">
        <f xml:space="preserve"> SUM(Level1SharedSpace:Level1Group15!G172)</f>
        <v>0</v>
      </c>
      <c r="H172" s="222">
        <f xml:space="preserve"> SUM(Level1SharedSpace:Level1Group15!H172)</f>
        <v>0</v>
      </c>
      <c r="I172" s="223">
        <f xml:space="preserve"> SUM(Level1SharedSpace:Level1Group15!I172)</f>
        <v>0</v>
      </c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224">
        <f xml:space="preserve"> SUM(Level1SharedSpace:Level1Group15!C173)</f>
        <v>0</v>
      </c>
      <c r="D173" s="224">
        <f xml:space="preserve"> SUM(Level1SharedSpace:Level1Group15!D173)</f>
        <v>0</v>
      </c>
      <c r="E173" s="225">
        <f xml:space="preserve"> SUM(Level1SharedSpace:Level1Group15!E173)</f>
        <v>0</v>
      </c>
      <c r="F173" s="34"/>
      <c r="G173" s="224">
        <f xml:space="preserve"> SUM(Level1SharedSpace:Level1Group15!G173)</f>
        <v>0</v>
      </c>
      <c r="H173" s="224">
        <f xml:space="preserve"> SUM(Level1SharedSpace:Level1Group15!H173)</f>
        <v>0</v>
      </c>
      <c r="I173" s="225">
        <f xml:space="preserve"> SUM(Level1SharedSpace:Level1Group15!I173)</f>
        <v>0</v>
      </c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SUM(C164:C173)</f>
        <v>0</v>
      </c>
      <c r="D174" s="58">
        <f>SUM(D164:D173)</f>
        <v>0</v>
      </c>
      <c r="E174" s="146">
        <f>SUM(E164:E173)</f>
        <v>0</v>
      </c>
      <c r="F174" s="33"/>
      <c r="G174" s="58">
        <f>SUM(G164:G173)</f>
        <v>0</v>
      </c>
      <c r="H174" s="58">
        <f>SUM(H164:H173)</f>
        <v>0</v>
      </c>
      <c r="I174" s="146">
        <f>SUM(I164:I173)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149:L149"/>
    <mergeCell ref="K154:L154"/>
    <mergeCell ref="K125:L125"/>
    <mergeCell ref="K127:L127"/>
    <mergeCell ref="K64:L64"/>
    <mergeCell ref="H16:I16"/>
    <mergeCell ref="K170:L170"/>
    <mergeCell ref="K171:L171"/>
    <mergeCell ref="K98:L98"/>
    <mergeCell ref="K100:L100"/>
    <mergeCell ref="K101:L101"/>
    <mergeCell ref="K89:L89"/>
    <mergeCell ref="K91:L91"/>
    <mergeCell ref="K93:L93"/>
    <mergeCell ref="K94:L94"/>
    <mergeCell ref="K95:L95"/>
    <mergeCell ref="K97:L97"/>
    <mergeCell ref="K102:L102"/>
    <mergeCell ref="K104:L104"/>
    <mergeCell ref="K105:L105"/>
    <mergeCell ref="K80:L80"/>
    <mergeCell ref="K81:L81"/>
    <mergeCell ref="K82:L82"/>
    <mergeCell ref="K140:L140"/>
    <mergeCell ref="K141:L141"/>
    <mergeCell ref="K142:L142"/>
    <mergeCell ref="K143:L143"/>
    <mergeCell ref="K144:L144"/>
    <mergeCell ref="A137:L137"/>
    <mergeCell ref="K106:L106"/>
    <mergeCell ref="K107:L107"/>
    <mergeCell ref="K111:L111"/>
    <mergeCell ref="A113:L113"/>
    <mergeCell ref="K116:L116"/>
    <mergeCell ref="K118:L118"/>
    <mergeCell ref="K135:L135"/>
    <mergeCell ref="K119:L119"/>
    <mergeCell ref="K121:L121"/>
    <mergeCell ref="K123:L123"/>
    <mergeCell ref="K124:L124"/>
    <mergeCell ref="K114:L114"/>
    <mergeCell ref="K129:L129"/>
    <mergeCell ref="K130:L130"/>
    <mergeCell ref="K131:L131"/>
    <mergeCell ref="K133:L133"/>
    <mergeCell ref="K134:L134"/>
    <mergeCell ref="K173:L173"/>
    <mergeCell ref="K159:L159"/>
    <mergeCell ref="K163:L163"/>
    <mergeCell ref="K164:L164"/>
    <mergeCell ref="K166:L166"/>
    <mergeCell ref="K167:L167"/>
    <mergeCell ref="K168:L168"/>
    <mergeCell ref="K150:L150"/>
    <mergeCell ref="K151:L151"/>
    <mergeCell ref="A153:L153"/>
    <mergeCell ref="K156:L156"/>
    <mergeCell ref="K157:L157"/>
    <mergeCell ref="K158:L158"/>
    <mergeCell ref="K172:L172"/>
    <mergeCell ref="K83:L83"/>
    <mergeCell ref="K84:L84"/>
    <mergeCell ref="K85:L85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60:L60"/>
    <mergeCell ref="K61:L61"/>
    <mergeCell ref="K62:L62"/>
    <mergeCell ref="K63:L63"/>
    <mergeCell ref="C4:D4"/>
    <mergeCell ref="C1:L1"/>
    <mergeCell ref="C2:L2"/>
    <mergeCell ref="K5:L5"/>
    <mergeCell ref="K6:L6"/>
    <mergeCell ref="K7:L7"/>
    <mergeCell ref="K13:L13"/>
    <mergeCell ref="D14:E14"/>
    <mergeCell ref="H14:I14"/>
    <mergeCell ref="K14:L14"/>
    <mergeCell ref="C3:L3"/>
    <mergeCell ref="K8:L8"/>
    <mergeCell ref="K9:L9"/>
    <mergeCell ref="K10:L10"/>
    <mergeCell ref="K11:L11"/>
    <mergeCell ref="D12:E12"/>
    <mergeCell ref="H12:I12"/>
    <mergeCell ref="K12:L12"/>
    <mergeCell ref="K55:L55"/>
    <mergeCell ref="K59:L59"/>
    <mergeCell ref="A31:A33"/>
    <mergeCell ref="K31:L31"/>
    <mergeCell ref="K49:L49"/>
    <mergeCell ref="K50:L50"/>
    <mergeCell ref="K51:L51"/>
    <mergeCell ref="K53:L53"/>
    <mergeCell ref="K54:L54"/>
    <mergeCell ref="K52:L52"/>
    <mergeCell ref="K33:L33"/>
    <mergeCell ref="K48:L48"/>
    <mergeCell ref="K43:L43"/>
    <mergeCell ref="C45:E45"/>
    <mergeCell ref="K46:L46"/>
    <mergeCell ref="K34:L34"/>
    <mergeCell ref="K37:L37"/>
    <mergeCell ref="K38:L38"/>
    <mergeCell ref="K39:L39"/>
    <mergeCell ref="K41:L41"/>
    <mergeCell ref="D42:E42"/>
    <mergeCell ref="H42:I42"/>
    <mergeCell ref="K42:L42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6" priority="5" stopIfTrue="1">
      <formula>"="</formula>
    </cfRule>
  </conditionalFormatting>
  <conditionalFormatting sqref="K35 K18:K29 K43:K44 E34 H42 I34">
    <cfRule type="cellIs" dxfId="5" priority="6" stopIfTrue="1" operator="equal">
      <formula>"None"</formula>
    </cfRule>
    <cfRule type="cellIs" dxfId="4" priority="7" stopIfTrue="1" operator="lessThan">
      <formula>0</formula>
    </cfRule>
  </conditionalFormatting>
  <conditionalFormatting sqref="A173:K173">
    <cfRule type="expression" dxfId="3" priority="4" stopIfTrue="1">
      <formula>"="</formula>
    </cfRule>
  </conditionalFormatting>
  <conditionalFormatting sqref="D42">
    <cfRule type="cellIs" dxfId="2" priority="2" stopIfTrue="1" operator="equal">
      <formula>"None"</formula>
    </cfRule>
    <cfRule type="cellIs" dxfId="1" priority="3" stopIfTrue="1" operator="lessThan">
      <formula>0</formula>
    </cfRule>
  </conditionalFormatting>
  <conditionalFormatting sqref="R158">
    <cfRule type="expression" dxfId="0" priority="1" stopIfTrue="1">
      <formula>"="</formula>
    </cfRule>
  </conditionalFormatting>
  <dataValidations disablePrompts="1" count="8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169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186"/>
      <c r="E5" s="83" t="s">
        <v>8</v>
      </c>
      <c r="F5" s="5"/>
      <c r="G5" s="91"/>
      <c r="H5" s="18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42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380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176" t="s">
        <v>90</v>
      </c>
      <c r="F39" s="4"/>
      <c r="G39" s="51"/>
      <c r="H39" s="72" t="s">
        <v>77</v>
      </c>
      <c r="I39" s="176" t="s">
        <v>90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</f>
        <v>#DIV/0!</v>
      </c>
      <c r="F40" s="4"/>
      <c r="G40" s="102"/>
      <c r="H40" s="67"/>
      <c r="I40" s="106">
        <f>I37-I38</f>
        <v>0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180"/>
      <c r="D42" s="484" t="str">
        <f>IF(ISERROR(E40/E41),"0",E40/E41)</f>
        <v>0</v>
      </c>
      <c r="E42" s="485"/>
      <c r="F42" s="5"/>
      <c r="G42" s="180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>
        <f>(180*I41)-I40</f>
        <v>0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191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183"/>
      <c r="E46" s="94"/>
      <c r="F46" s="32"/>
      <c r="G46" s="93" t="str">
        <f>G4</f>
        <v>Future year</v>
      </c>
      <c r="H46" s="183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183"/>
      <c r="E70" s="94"/>
      <c r="F70" s="32"/>
      <c r="G70" s="93" t="str">
        <f>G4</f>
        <v>Future year</v>
      </c>
      <c r="H70" s="183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194"/>
      <c r="L92" s="195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194"/>
      <c r="L96" s="195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194"/>
      <c r="L99" s="195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4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194"/>
      <c r="L103" s="195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416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189"/>
      <c r="L108" s="19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189"/>
      <c r="L109" s="19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189"/>
      <c r="L110" s="19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34"/>
      <c r="E114" s="94"/>
      <c r="F114" s="32"/>
      <c r="G114" s="93" t="str">
        <f>G4</f>
        <v>Future year</v>
      </c>
      <c r="H114" s="234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181"/>
      <c r="L120" s="182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194"/>
      <c r="L122" s="195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187"/>
      <c r="L126" s="188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181"/>
      <c r="L128" s="182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181"/>
      <c r="L132" s="182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34"/>
      <c r="E154" s="94"/>
      <c r="F154" s="32"/>
      <c r="G154" s="93" t="str">
        <f>G4</f>
        <v>Future year</v>
      </c>
      <c r="H154" s="234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149:L149"/>
    <mergeCell ref="K154:L154"/>
    <mergeCell ref="K125:L125"/>
    <mergeCell ref="K127:L127"/>
    <mergeCell ref="K64:L64"/>
    <mergeCell ref="H16:I16"/>
    <mergeCell ref="K170:L170"/>
    <mergeCell ref="K171:L171"/>
    <mergeCell ref="K98:L98"/>
    <mergeCell ref="K100:L100"/>
    <mergeCell ref="K101:L101"/>
    <mergeCell ref="K89:L89"/>
    <mergeCell ref="K91:L91"/>
    <mergeCell ref="K93:L93"/>
    <mergeCell ref="K94:L94"/>
    <mergeCell ref="K95:L95"/>
    <mergeCell ref="K97:L97"/>
    <mergeCell ref="K102:L102"/>
    <mergeCell ref="K104:L104"/>
    <mergeCell ref="K105:L105"/>
    <mergeCell ref="K80:L80"/>
    <mergeCell ref="K81:L81"/>
    <mergeCell ref="K82:L82"/>
    <mergeCell ref="K140:L140"/>
    <mergeCell ref="K141:L141"/>
    <mergeCell ref="K142:L142"/>
    <mergeCell ref="K143:L143"/>
    <mergeCell ref="K144:L144"/>
    <mergeCell ref="A137:L137"/>
    <mergeCell ref="K106:L106"/>
    <mergeCell ref="K107:L107"/>
    <mergeCell ref="K111:L111"/>
    <mergeCell ref="A113:L113"/>
    <mergeCell ref="K116:L116"/>
    <mergeCell ref="K118:L118"/>
    <mergeCell ref="K135:L135"/>
    <mergeCell ref="K119:L119"/>
    <mergeCell ref="K121:L121"/>
    <mergeCell ref="K123:L123"/>
    <mergeCell ref="K124:L124"/>
    <mergeCell ref="K114:L114"/>
    <mergeCell ref="K129:L129"/>
    <mergeCell ref="K130:L130"/>
    <mergeCell ref="K131:L131"/>
    <mergeCell ref="K133:L133"/>
    <mergeCell ref="K134:L134"/>
    <mergeCell ref="K173:L173"/>
    <mergeCell ref="K159:L159"/>
    <mergeCell ref="K163:L163"/>
    <mergeCell ref="K164:L164"/>
    <mergeCell ref="K166:L166"/>
    <mergeCell ref="K167:L167"/>
    <mergeCell ref="K168:L168"/>
    <mergeCell ref="K150:L150"/>
    <mergeCell ref="K151:L151"/>
    <mergeCell ref="A153:L153"/>
    <mergeCell ref="K156:L156"/>
    <mergeCell ref="K157:L157"/>
    <mergeCell ref="K158:L158"/>
    <mergeCell ref="K172:L172"/>
    <mergeCell ref="K83:L83"/>
    <mergeCell ref="K84:L84"/>
    <mergeCell ref="K85:L85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60:L60"/>
    <mergeCell ref="K61:L61"/>
    <mergeCell ref="K62:L62"/>
    <mergeCell ref="K63:L63"/>
    <mergeCell ref="C4:D4"/>
    <mergeCell ref="C1:L1"/>
    <mergeCell ref="C2:L2"/>
    <mergeCell ref="K5:L5"/>
    <mergeCell ref="K6:L6"/>
    <mergeCell ref="K7:L7"/>
    <mergeCell ref="K13:L13"/>
    <mergeCell ref="D14:E14"/>
    <mergeCell ref="H14:I14"/>
    <mergeCell ref="K14:L14"/>
    <mergeCell ref="C3:L3"/>
    <mergeCell ref="K8:L8"/>
    <mergeCell ref="K9:L9"/>
    <mergeCell ref="K10:L10"/>
    <mergeCell ref="K11:L11"/>
    <mergeCell ref="D12:E12"/>
    <mergeCell ref="H12:I12"/>
    <mergeCell ref="K12:L12"/>
    <mergeCell ref="K55:L55"/>
    <mergeCell ref="K59:L59"/>
    <mergeCell ref="A31:A33"/>
    <mergeCell ref="K31:L31"/>
    <mergeCell ref="K49:L49"/>
    <mergeCell ref="K50:L50"/>
    <mergeCell ref="K51:L51"/>
    <mergeCell ref="K53:L53"/>
    <mergeCell ref="K54:L54"/>
    <mergeCell ref="K52:L52"/>
    <mergeCell ref="K33:L33"/>
    <mergeCell ref="K48:L48"/>
    <mergeCell ref="K43:L43"/>
    <mergeCell ref="C45:E45"/>
    <mergeCell ref="K46:L46"/>
    <mergeCell ref="K34:L34"/>
    <mergeCell ref="K37:L37"/>
    <mergeCell ref="K38:L38"/>
    <mergeCell ref="K39:L39"/>
    <mergeCell ref="K41:L41"/>
    <mergeCell ref="D42:E42"/>
    <mergeCell ref="H42:I42"/>
    <mergeCell ref="K42:L42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32" priority="6" stopIfTrue="1">
      <formula>"="</formula>
    </cfRule>
  </conditionalFormatting>
  <conditionalFormatting sqref="K35 K18:K29 K43:K44 D42 H42">
    <cfRule type="cellIs" dxfId="131" priority="7" stopIfTrue="1" operator="equal">
      <formula>"None"</formula>
    </cfRule>
    <cfRule type="cellIs" dxfId="130" priority="8" stopIfTrue="1" operator="lessThan">
      <formula>0</formula>
    </cfRule>
  </conditionalFormatting>
  <conditionalFormatting sqref="A173:J173">
    <cfRule type="expression" dxfId="129" priority="5" stopIfTrue="1">
      <formula>"="</formula>
    </cfRule>
  </conditionalFormatting>
  <conditionalFormatting sqref="K173">
    <cfRule type="expression" dxfId="128" priority="4" stopIfTrue="1">
      <formula>"="</formula>
    </cfRule>
  </conditionalFormatting>
  <conditionalFormatting sqref="E34 I34">
    <cfRule type="cellIs" dxfId="127" priority="2" stopIfTrue="1" operator="equal">
      <formula>"None"</formula>
    </cfRule>
    <cfRule type="cellIs" dxfId="126" priority="3" stopIfTrue="1" operator="lessThan">
      <formula>0</formula>
    </cfRule>
  </conditionalFormatting>
  <conditionalFormatting sqref="R158">
    <cfRule type="expression" dxfId="125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tabSelected="1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154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416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24" priority="6" stopIfTrue="1">
      <formula>"="</formula>
    </cfRule>
  </conditionalFormatting>
  <conditionalFormatting sqref="K35 K18:K29 K43:K44 D42 H42">
    <cfRule type="cellIs" dxfId="123" priority="7" stopIfTrue="1" operator="equal">
      <formula>"None"</formula>
    </cfRule>
    <cfRule type="cellIs" dxfId="122" priority="8" stopIfTrue="1" operator="lessThan">
      <formula>0</formula>
    </cfRule>
  </conditionalFormatting>
  <conditionalFormatting sqref="A173:J173">
    <cfRule type="expression" dxfId="121" priority="5" stopIfTrue="1">
      <formula>"="</formula>
    </cfRule>
  </conditionalFormatting>
  <conditionalFormatting sqref="K173">
    <cfRule type="expression" dxfId="120" priority="4" stopIfTrue="1">
      <formula>"="</formula>
    </cfRule>
  </conditionalFormatting>
  <conditionalFormatting sqref="E34 I34">
    <cfRule type="cellIs" dxfId="119" priority="2" stopIfTrue="1" operator="equal">
      <formula>"None"</formula>
    </cfRule>
    <cfRule type="cellIs" dxfId="118" priority="3" stopIfTrue="1" operator="lessThan">
      <formula>0</formula>
    </cfRule>
  </conditionalFormatting>
  <conditionalFormatting sqref="R158">
    <cfRule type="expression" dxfId="117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155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16" priority="6" stopIfTrue="1">
      <formula>"="</formula>
    </cfRule>
  </conditionalFormatting>
  <conditionalFormatting sqref="K35 K18:K29 K43:K44 D42 H42">
    <cfRule type="cellIs" dxfId="115" priority="7" stopIfTrue="1" operator="equal">
      <formula>"None"</formula>
    </cfRule>
    <cfRule type="cellIs" dxfId="114" priority="8" stopIfTrue="1" operator="lessThan">
      <formula>0</formula>
    </cfRule>
  </conditionalFormatting>
  <conditionalFormatting sqref="A173:J173">
    <cfRule type="expression" dxfId="113" priority="5" stopIfTrue="1">
      <formula>"="</formula>
    </cfRule>
  </conditionalFormatting>
  <conditionalFormatting sqref="K173">
    <cfRule type="expression" dxfId="112" priority="4" stopIfTrue="1">
      <formula>"="</formula>
    </cfRule>
  </conditionalFormatting>
  <conditionalFormatting sqref="E34 I34">
    <cfRule type="cellIs" dxfId="111" priority="2" stopIfTrue="1" operator="equal">
      <formula>"None"</formula>
    </cfRule>
    <cfRule type="cellIs" dxfId="110" priority="3" stopIfTrue="1" operator="lessThan">
      <formula>0</formula>
    </cfRule>
  </conditionalFormatting>
  <conditionalFormatting sqref="R158">
    <cfRule type="expression" dxfId="109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156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08" priority="6" stopIfTrue="1">
      <formula>"="</formula>
    </cfRule>
  </conditionalFormatting>
  <conditionalFormatting sqref="K35 K18:K29 K43:K44 D42 H42">
    <cfRule type="cellIs" dxfId="107" priority="7" stopIfTrue="1" operator="equal">
      <formula>"None"</formula>
    </cfRule>
    <cfRule type="cellIs" dxfId="106" priority="8" stopIfTrue="1" operator="lessThan">
      <formula>0</formula>
    </cfRule>
  </conditionalFormatting>
  <conditionalFormatting sqref="A173:J173">
    <cfRule type="expression" dxfId="105" priority="5" stopIfTrue="1">
      <formula>"="</formula>
    </cfRule>
  </conditionalFormatting>
  <conditionalFormatting sqref="K173">
    <cfRule type="expression" dxfId="104" priority="4" stopIfTrue="1">
      <formula>"="</formula>
    </cfRule>
  </conditionalFormatting>
  <conditionalFormatting sqref="E34 I34">
    <cfRule type="cellIs" dxfId="103" priority="2" stopIfTrue="1" operator="equal">
      <formula>"None"</formula>
    </cfRule>
    <cfRule type="cellIs" dxfId="102" priority="3" stopIfTrue="1" operator="lessThan">
      <formula>0</formula>
    </cfRule>
  </conditionalFormatting>
  <conditionalFormatting sqref="R158">
    <cfRule type="expression" dxfId="101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157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100" priority="6" stopIfTrue="1">
      <formula>"="</formula>
    </cfRule>
  </conditionalFormatting>
  <conditionalFormatting sqref="K35 K18:K29 K43:K44 D42 H42">
    <cfRule type="cellIs" dxfId="99" priority="7" stopIfTrue="1" operator="equal">
      <formula>"None"</formula>
    </cfRule>
    <cfRule type="cellIs" dxfId="98" priority="8" stopIfTrue="1" operator="lessThan">
      <formula>0</formula>
    </cfRule>
  </conditionalFormatting>
  <conditionalFormatting sqref="A173:J173">
    <cfRule type="expression" dxfId="97" priority="5" stopIfTrue="1">
      <formula>"="</formula>
    </cfRule>
  </conditionalFormatting>
  <conditionalFormatting sqref="K173">
    <cfRule type="expression" dxfId="96" priority="4" stopIfTrue="1">
      <formula>"="</formula>
    </cfRule>
  </conditionalFormatting>
  <conditionalFormatting sqref="E34 I34">
    <cfRule type="cellIs" dxfId="95" priority="2" stopIfTrue="1" operator="equal">
      <formula>"None"</formula>
    </cfRule>
    <cfRule type="cellIs" dxfId="94" priority="3" stopIfTrue="1" operator="lessThan">
      <formula>0</formula>
    </cfRule>
  </conditionalFormatting>
  <conditionalFormatting sqref="R158">
    <cfRule type="expression" dxfId="93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158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92" priority="6" stopIfTrue="1">
      <formula>"="</formula>
    </cfRule>
  </conditionalFormatting>
  <conditionalFormatting sqref="K35 K18:K29 K43:K44 D42 H42">
    <cfRule type="cellIs" dxfId="91" priority="7" stopIfTrue="1" operator="equal">
      <formula>"None"</formula>
    </cfRule>
    <cfRule type="cellIs" dxfId="90" priority="8" stopIfTrue="1" operator="lessThan">
      <formula>0</formula>
    </cfRule>
  </conditionalFormatting>
  <conditionalFormatting sqref="A173:J173">
    <cfRule type="expression" dxfId="89" priority="5" stopIfTrue="1">
      <formula>"="</formula>
    </cfRule>
  </conditionalFormatting>
  <conditionalFormatting sqref="K173">
    <cfRule type="expression" dxfId="88" priority="4" stopIfTrue="1">
      <formula>"="</formula>
    </cfRule>
  </conditionalFormatting>
  <conditionalFormatting sqref="E34 I34">
    <cfRule type="cellIs" dxfId="87" priority="2" stopIfTrue="1" operator="equal">
      <formula>"None"</formula>
    </cfRule>
    <cfRule type="cellIs" dxfId="86" priority="3" stopIfTrue="1" operator="lessThan">
      <formula>0</formula>
    </cfRule>
  </conditionalFormatting>
  <conditionalFormatting sqref="R158">
    <cfRule type="expression" dxfId="85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159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84" priority="6" stopIfTrue="1">
      <formula>"="</formula>
    </cfRule>
  </conditionalFormatting>
  <conditionalFormatting sqref="K35 K18:K29 K43:K44 D42 H42">
    <cfRule type="cellIs" dxfId="83" priority="7" stopIfTrue="1" operator="equal">
      <formula>"None"</formula>
    </cfRule>
    <cfRule type="cellIs" dxfId="82" priority="8" stopIfTrue="1" operator="lessThan">
      <formula>0</formula>
    </cfRule>
  </conditionalFormatting>
  <conditionalFormatting sqref="A173:J173">
    <cfRule type="expression" dxfId="81" priority="5" stopIfTrue="1">
      <formula>"="</formula>
    </cfRule>
  </conditionalFormatting>
  <conditionalFormatting sqref="K173">
    <cfRule type="expression" dxfId="80" priority="4" stopIfTrue="1">
      <formula>"="</formula>
    </cfRule>
  </conditionalFormatting>
  <conditionalFormatting sqref="E34 I34">
    <cfRule type="cellIs" dxfId="79" priority="2" stopIfTrue="1" operator="equal">
      <formula>"None"</formula>
    </cfRule>
    <cfRule type="cellIs" dxfId="78" priority="3" stopIfTrue="1" operator="lessThan">
      <formula>0</formula>
    </cfRule>
  </conditionalFormatting>
  <conditionalFormatting sqref="R158">
    <cfRule type="expression" dxfId="77" priority="1" stopIfTrue="1">
      <formula>"="</formula>
    </cfRule>
  </conditionalFormatting>
  <dataValidations count="10"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V174"/>
  <sheetViews>
    <sheetView showGridLines="0" zoomScaleNormal="100" zoomScaleSheetLayoutView="90" workbookViewId="0">
      <selection activeCell="C1" sqref="C1:L1"/>
    </sheetView>
  </sheetViews>
  <sheetFormatPr defaultColWidth="9.109375" defaultRowHeight="13.2" x14ac:dyDescent="0.25"/>
  <cols>
    <col min="1" max="1" width="28.33203125" style="1" customWidth="1"/>
    <col min="2" max="2" width="0.88671875" style="3" customWidth="1"/>
    <col min="3" max="3" width="13.5546875" style="1" customWidth="1"/>
    <col min="4" max="4" width="12" style="1" customWidth="1"/>
    <col min="5" max="5" width="9.5546875" style="1" customWidth="1"/>
    <col min="6" max="6" width="0.88671875" style="3" customWidth="1"/>
    <col min="7" max="7" width="13.5546875" style="1" customWidth="1"/>
    <col min="8" max="8" width="12" style="1" customWidth="1"/>
    <col min="9" max="9" width="9.5546875" style="1" customWidth="1"/>
    <col min="10" max="10" width="0.88671875" style="3" customWidth="1"/>
    <col min="11" max="11" width="10.6640625" style="1" customWidth="1"/>
    <col min="12" max="12" width="25.44140625" style="2" customWidth="1"/>
    <col min="13" max="13" width="9.109375" style="1"/>
    <col min="14" max="22" width="9.109375" style="1" hidden="1" customWidth="1"/>
    <col min="23" max="23" width="9.109375" style="1" customWidth="1"/>
    <col min="24" max="16384" width="9.109375" style="1"/>
  </cols>
  <sheetData>
    <row r="1" spans="1:19" ht="31.8" thickBot="1" x14ac:dyDescent="0.3">
      <c r="A1" s="82" t="s">
        <v>70</v>
      </c>
      <c r="B1" s="70"/>
      <c r="C1" s="441" t="s">
        <v>71</v>
      </c>
      <c r="D1" s="490"/>
      <c r="E1" s="490"/>
      <c r="F1" s="490"/>
      <c r="G1" s="490"/>
      <c r="H1" s="490"/>
      <c r="I1" s="490"/>
      <c r="J1" s="490"/>
      <c r="K1" s="490"/>
      <c r="L1" s="490"/>
    </row>
    <row r="2" spans="1:19" ht="15.6" customHeight="1" thickBot="1" x14ac:dyDescent="0.3">
      <c r="A2" s="81" t="s">
        <v>141</v>
      </c>
      <c r="B2" s="5"/>
      <c r="C2" s="491" t="s">
        <v>160</v>
      </c>
      <c r="D2" s="492"/>
      <c r="E2" s="492"/>
      <c r="F2" s="492"/>
      <c r="G2" s="492"/>
      <c r="H2" s="492"/>
      <c r="I2" s="492"/>
      <c r="J2" s="492"/>
      <c r="K2" s="492"/>
      <c r="L2" s="493"/>
    </row>
    <row r="3" spans="1:19" ht="24" customHeight="1" x14ac:dyDescent="0.25">
      <c r="A3" s="179" t="s">
        <v>84</v>
      </c>
      <c r="B3" s="31"/>
      <c r="C3" s="505" t="s">
        <v>140</v>
      </c>
      <c r="D3" s="506"/>
      <c r="E3" s="506"/>
      <c r="F3" s="506"/>
      <c r="G3" s="506"/>
      <c r="H3" s="506"/>
      <c r="I3" s="506"/>
      <c r="J3" s="506"/>
      <c r="K3" s="506"/>
      <c r="L3" s="506"/>
    </row>
    <row r="4" spans="1:19" ht="15.6" customHeight="1" thickBot="1" x14ac:dyDescent="0.3">
      <c r="A4" s="96"/>
      <c r="B4" s="31"/>
      <c r="C4" s="488" t="s">
        <v>150</v>
      </c>
      <c r="D4" s="489"/>
      <c r="E4" s="97"/>
      <c r="F4" s="95"/>
      <c r="G4" s="381" t="s">
        <v>151</v>
      </c>
      <c r="H4" s="97"/>
      <c r="I4" s="97"/>
      <c r="J4" s="95"/>
      <c r="K4" s="97"/>
      <c r="L4" s="97"/>
    </row>
    <row r="5" spans="1:19" ht="15.75" customHeight="1" thickBot="1" x14ac:dyDescent="0.3">
      <c r="A5" s="80"/>
      <c r="B5" s="5"/>
      <c r="C5" s="91"/>
      <c r="D5" s="256"/>
      <c r="E5" s="83" t="s">
        <v>8</v>
      </c>
      <c r="F5" s="5"/>
      <c r="G5" s="91"/>
      <c r="H5" s="256"/>
      <c r="I5" s="83" t="s">
        <v>8</v>
      </c>
      <c r="J5" s="5"/>
      <c r="K5" s="448" t="s">
        <v>5</v>
      </c>
      <c r="L5" s="494"/>
    </row>
    <row r="6" spans="1:19" ht="15.75" customHeight="1" x14ac:dyDescent="0.25">
      <c r="A6" s="298" t="s">
        <v>28</v>
      </c>
      <c r="B6" s="4"/>
      <c r="C6" s="63"/>
      <c r="D6" s="50" t="s">
        <v>89</v>
      </c>
      <c r="E6" s="84">
        <f>OfficeSubtotal+WorkstationSubtotal</f>
        <v>0</v>
      </c>
      <c r="F6" s="4"/>
      <c r="G6" s="63"/>
      <c r="H6" s="63"/>
      <c r="I6" s="84">
        <f>I56+I68</f>
        <v>0</v>
      </c>
      <c r="J6" s="4"/>
      <c r="K6" s="495" t="s">
        <v>6</v>
      </c>
      <c r="L6" s="496"/>
    </row>
    <row r="7" spans="1:19" ht="15" customHeight="1" x14ac:dyDescent="0.25">
      <c r="A7" s="299" t="s">
        <v>29</v>
      </c>
      <c r="B7" s="4"/>
      <c r="C7" s="24"/>
      <c r="D7" s="148" t="s">
        <v>89</v>
      </c>
      <c r="E7" s="85">
        <f>MeetingSpacesSubtotal+ResourceSpaceSubtotal</f>
        <v>0</v>
      </c>
      <c r="F7" s="4"/>
      <c r="G7" s="24"/>
      <c r="H7" s="24"/>
      <c r="I7" s="85">
        <f>I86+I112</f>
        <v>0</v>
      </c>
      <c r="J7" s="4"/>
      <c r="K7" s="478" t="s">
        <v>7</v>
      </c>
      <c r="L7" s="497"/>
      <c r="O7" s="1" t="s">
        <v>85</v>
      </c>
      <c r="S7" s="1" t="s">
        <v>87</v>
      </c>
    </row>
    <row r="8" spans="1:19" ht="15.75" customHeight="1" x14ac:dyDescent="0.25">
      <c r="A8" s="300" t="s">
        <v>30</v>
      </c>
      <c r="B8" s="4"/>
      <c r="C8" s="51"/>
      <c r="D8" s="149" t="s">
        <v>89</v>
      </c>
      <c r="E8" s="86">
        <f>SpecialSpaceSubtotal+ExemptSpace</f>
        <v>0</v>
      </c>
      <c r="F8" s="4"/>
      <c r="G8" s="51"/>
      <c r="H8" s="51"/>
      <c r="I8" s="86">
        <f>I136+I152</f>
        <v>0</v>
      </c>
      <c r="J8" s="4"/>
      <c r="K8" s="480" t="s">
        <v>11</v>
      </c>
      <c r="L8" s="481"/>
      <c r="N8" s="99">
        <v>0.35</v>
      </c>
      <c r="R8" s="98">
        <v>0</v>
      </c>
    </row>
    <row r="9" spans="1:19" s="16" customFormat="1" ht="15.75" customHeight="1" x14ac:dyDescent="0.25">
      <c r="A9" s="301" t="s">
        <v>31</v>
      </c>
      <c r="B9" s="15"/>
      <c r="C9" s="57"/>
      <c r="D9" s="150" t="s">
        <v>89</v>
      </c>
      <c r="E9" s="87">
        <f>SUM(E6:E8)</f>
        <v>0</v>
      </c>
      <c r="F9" s="15"/>
      <c r="G9" s="57"/>
      <c r="H9" s="57"/>
      <c r="I9" s="87">
        <f>SUM(I6:I8)</f>
        <v>0</v>
      </c>
      <c r="J9" s="15"/>
      <c r="K9" s="507"/>
      <c r="L9" s="508"/>
      <c r="N9" s="98">
        <v>0.4</v>
      </c>
      <c r="R9" s="98">
        <v>0.04</v>
      </c>
    </row>
    <row r="10" spans="1:19" ht="15.75" customHeight="1" x14ac:dyDescent="0.25">
      <c r="A10" s="299" t="s">
        <v>24</v>
      </c>
      <c r="B10" s="4"/>
      <c r="C10" s="306" t="e">
        <f>Circulation/TotalUsableArea</f>
        <v>#DIV/0!</v>
      </c>
      <c r="D10" s="50" t="s">
        <v>1</v>
      </c>
      <c r="E10" s="88">
        <f>TotalUsableArea-TotalNetArea</f>
        <v>0</v>
      </c>
      <c r="F10" s="4"/>
      <c r="G10" s="382">
        <v>0.35</v>
      </c>
      <c r="H10" s="50" t="s">
        <v>1</v>
      </c>
      <c r="I10" s="88">
        <f>I9*G10</f>
        <v>0</v>
      </c>
      <c r="J10" s="4"/>
      <c r="K10" s="509" t="s">
        <v>26</v>
      </c>
      <c r="L10" s="510"/>
      <c r="N10" s="98"/>
      <c r="R10" s="99">
        <v>0.08</v>
      </c>
    </row>
    <row r="11" spans="1:19" ht="15" customHeight="1" thickBot="1" x14ac:dyDescent="0.3">
      <c r="A11" s="302" t="s">
        <v>27</v>
      </c>
      <c r="B11" s="4"/>
      <c r="C11" s="178"/>
      <c r="D11" s="42" t="s">
        <v>90</v>
      </c>
      <c r="E11" s="89" t="s">
        <v>90</v>
      </c>
      <c r="F11" s="4"/>
      <c r="G11" s="383">
        <v>0.04</v>
      </c>
      <c r="H11" s="42" t="s">
        <v>1</v>
      </c>
      <c r="I11" s="89">
        <f>I9*G11</f>
        <v>0</v>
      </c>
      <c r="J11" s="4"/>
      <c r="K11" s="511" t="s">
        <v>49</v>
      </c>
      <c r="L11" s="512"/>
    </row>
    <row r="12" spans="1:19" s="28" customFormat="1" ht="15.75" customHeight="1" x14ac:dyDescent="0.25">
      <c r="A12" s="303" t="s">
        <v>25</v>
      </c>
      <c r="B12" s="30"/>
      <c r="C12" s="56"/>
      <c r="D12" s="513">
        <f>TotalRentableArea-RUFactor</f>
        <v>0</v>
      </c>
      <c r="E12" s="514"/>
      <c r="F12" s="30"/>
      <c r="G12" s="56"/>
      <c r="H12" s="513">
        <f>SUM(I9:I11)</f>
        <v>0</v>
      </c>
      <c r="I12" s="515"/>
      <c r="J12" s="30"/>
      <c r="K12" s="516"/>
      <c r="L12" s="517"/>
      <c r="R12" s="1"/>
    </row>
    <row r="13" spans="1:19" ht="24.75" customHeight="1" thickBot="1" x14ac:dyDescent="0.3">
      <c r="A13" s="302" t="s">
        <v>32</v>
      </c>
      <c r="B13" s="4"/>
      <c r="C13" s="49">
        <v>0.15</v>
      </c>
      <c r="D13" s="43" t="s">
        <v>1</v>
      </c>
      <c r="E13" s="90">
        <f>(TotalRentableArea*15%)/1.15</f>
        <v>0</v>
      </c>
      <c r="F13" s="4"/>
      <c r="G13" s="49">
        <v>0.15</v>
      </c>
      <c r="H13" s="43" t="s">
        <v>1</v>
      </c>
      <c r="I13" s="90">
        <f>SUM(H12*G13)</f>
        <v>0</v>
      </c>
      <c r="J13" s="4"/>
      <c r="K13" s="498" t="s">
        <v>33</v>
      </c>
      <c r="L13" s="499"/>
      <c r="R13" s="28"/>
    </row>
    <row r="14" spans="1:19" s="28" customFormat="1" ht="15.75" customHeight="1" x14ac:dyDescent="0.25">
      <c r="A14" s="303" t="s">
        <v>34</v>
      </c>
      <c r="B14" s="30"/>
      <c r="C14" s="56"/>
      <c r="D14" s="500">
        <v>0</v>
      </c>
      <c r="E14" s="501"/>
      <c r="F14" s="30"/>
      <c r="G14" s="56"/>
      <c r="H14" s="502">
        <f>SUM(H12:I13)</f>
        <v>0</v>
      </c>
      <c r="I14" s="503"/>
      <c r="J14" s="30"/>
      <c r="K14" s="474" t="s">
        <v>35</v>
      </c>
      <c r="L14" s="504"/>
      <c r="R14" s="1"/>
    </row>
    <row r="15" spans="1:19" s="28" customFormat="1" ht="24.6" customHeight="1" thickBot="1" x14ac:dyDescent="0.3">
      <c r="A15" s="304" t="s">
        <v>152</v>
      </c>
      <c r="B15" s="30"/>
      <c r="C15" s="250"/>
      <c r="D15" s="251"/>
      <c r="E15" s="254"/>
      <c r="F15" s="30"/>
      <c r="G15" s="250"/>
      <c r="H15" s="251"/>
      <c r="I15" s="384"/>
      <c r="J15" s="30"/>
      <c r="K15" s="252" t="s">
        <v>35</v>
      </c>
      <c r="L15" s="267"/>
      <c r="R15" s="1"/>
    </row>
    <row r="16" spans="1:19" s="28" customFormat="1" ht="15.75" customHeight="1" x14ac:dyDescent="0.25">
      <c r="A16" s="305" t="s">
        <v>184</v>
      </c>
      <c r="B16" s="30"/>
      <c r="C16" s="248"/>
      <c r="D16" s="554">
        <v>0</v>
      </c>
      <c r="E16" s="555"/>
      <c r="F16" s="30"/>
      <c r="G16" s="248"/>
      <c r="H16" s="556">
        <f>H14*I15</f>
        <v>0</v>
      </c>
      <c r="I16" s="555"/>
      <c r="J16" s="30"/>
      <c r="K16" s="249" t="s">
        <v>153</v>
      </c>
      <c r="L16" s="253"/>
      <c r="R16" s="1"/>
    </row>
    <row r="17" spans="1:18" s="22" customFormat="1" ht="15.75" customHeight="1" x14ac:dyDescent="0.25">
      <c r="A17" s="17"/>
      <c r="B17" s="18"/>
      <c r="C17" s="20"/>
      <c r="D17" s="20"/>
      <c r="E17" s="19"/>
      <c r="F17" s="18"/>
      <c r="G17" s="20"/>
      <c r="H17" s="20"/>
      <c r="I17" s="19"/>
      <c r="J17" s="18"/>
      <c r="K17" s="52"/>
      <c r="L17" s="53"/>
      <c r="R17" s="28"/>
    </row>
    <row r="18" spans="1:18" ht="15.75" customHeight="1" x14ac:dyDescent="0.25">
      <c r="A18" s="23"/>
      <c r="B18" s="5"/>
      <c r="C18" s="19"/>
      <c r="D18" s="19"/>
      <c r="E18" s="19"/>
      <c r="F18" s="5"/>
      <c r="G18" s="19"/>
      <c r="H18" s="19"/>
      <c r="I18" s="19"/>
      <c r="J18" s="5"/>
      <c r="K18" s="92"/>
      <c r="L18" s="21"/>
      <c r="R18" s="22"/>
    </row>
    <row r="19" spans="1:18" ht="15.75" customHeight="1" x14ac:dyDescent="0.25">
      <c r="A19" s="23"/>
      <c r="B19" s="5"/>
      <c r="C19" s="19"/>
      <c r="D19" s="19"/>
      <c r="E19" s="19"/>
      <c r="F19" s="5"/>
      <c r="G19" s="19"/>
      <c r="H19" s="19"/>
      <c r="I19" s="19"/>
      <c r="J19" s="5"/>
      <c r="K19" s="26"/>
      <c r="L19" s="21"/>
    </row>
    <row r="20" spans="1:18" ht="15.75" customHeight="1" x14ac:dyDescent="0.25">
      <c r="A20" s="237"/>
      <c r="B20" s="5"/>
      <c r="C20" s="19"/>
      <c r="D20" s="19"/>
      <c r="E20" s="19"/>
      <c r="F20" s="5"/>
      <c r="G20" s="19"/>
      <c r="H20" s="19"/>
      <c r="I20" s="19"/>
      <c r="J20" s="5"/>
      <c r="K20" s="26"/>
      <c r="L20" s="21"/>
    </row>
    <row r="21" spans="1:18" ht="15.75" customHeight="1" x14ac:dyDescent="0.25">
      <c r="A21" s="238"/>
      <c r="B21" s="5"/>
      <c r="C21" s="19"/>
      <c r="D21" s="19"/>
      <c r="E21" s="19"/>
      <c r="F21" s="5"/>
      <c r="G21" s="19"/>
      <c r="H21" s="19"/>
      <c r="I21" s="19"/>
      <c r="J21" s="5"/>
      <c r="K21" s="26"/>
      <c r="L21" s="21"/>
    </row>
    <row r="22" spans="1:18" ht="15.75" customHeight="1" x14ac:dyDescent="0.25">
      <c r="A22" s="240" t="s">
        <v>172</v>
      </c>
      <c r="B22" s="5"/>
      <c r="C22" s="19"/>
      <c r="D22" s="19"/>
      <c r="E22" s="19"/>
      <c r="F22" s="5"/>
      <c r="G22" s="19"/>
      <c r="H22" s="19"/>
      <c r="I22" s="19"/>
      <c r="J22" s="5"/>
      <c r="K22" s="26"/>
      <c r="L22" s="21"/>
    </row>
    <row r="23" spans="1:18" ht="15.75" customHeight="1" x14ac:dyDescent="0.25">
      <c r="A23" s="235">
        <v>180</v>
      </c>
      <c r="B23" s="5"/>
      <c r="C23" s="19"/>
      <c r="D23" s="19"/>
      <c r="E23" s="19"/>
      <c r="F23" s="5"/>
      <c r="G23" s="19"/>
      <c r="H23" s="19"/>
      <c r="I23" s="19"/>
      <c r="J23" s="5"/>
      <c r="K23" s="26"/>
      <c r="L23" s="21"/>
    </row>
    <row r="24" spans="1:18" ht="15.75" customHeight="1" x14ac:dyDescent="0.25">
      <c r="A24" s="239" t="str">
        <f>"multiplied by "&amp;I34&amp;" total occupants"</f>
        <v>multiplied by 0 total occupants</v>
      </c>
      <c r="B24" s="5"/>
      <c r="C24" s="19"/>
      <c r="D24" s="19"/>
      <c r="E24" s="19"/>
      <c r="F24" s="5"/>
      <c r="G24" s="19"/>
      <c r="H24" s="19"/>
      <c r="I24" s="19"/>
      <c r="J24" s="5"/>
      <c r="K24" s="26"/>
      <c r="L24" s="21"/>
    </row>
    <row r="25" spans="1:18" ht="15.75" customHeight="1" x14ac:dyDescent="0.25">
      <c r="A25" s="236">
        <f>180*I34</f>
        <v>0</v>
      </c>
      <c r="B25" s="5"/>
      <c r="C25" s="19"/>
      <c r="D25" s="19"/>
      <c r="E25" s="19"/>
      <c r="F25" s="5"/>
      <c r="G25" s="19"/>
      <c r="H25" s="19"/>
      <c r="I25" s="19"/>
      <c r="J25" s="5"/>
      <c r="K25" s="26"/>
      <c r="L25" s="21"/>
    </row>
    <row r="26" spans="1:18" ht="15.75" customHeight="1" x14ac:dyDescent="0.25">
      <c r="A26" s="23"/>
      <c r="B26" s="5"/>
      <c r="C26" s="19"/>
      <c r="D26" s="19"/>
      <c r="E26" s="19"/>
      <c r="F26" s="5"/>
      <c r="G26" s="19"/>
      <c r="H26" s="19"/>
      <c r="I26" s="19"/>
      <c r="J26" s="5"/>
      <c r="K26" s="26"/>
      <c r="L26" s="21"/>
    </row>
    <row r="27" spans="1:18" ht="15.75" customHeight="1" x14ac:dyDescent="0.25">
      <c r="A27" s="23"/>
      <c r="B27" s="5"/>
      <c r="C27" s="19"/>
      <c r="D27" s="19"/>
      <c r="E27" s="19"/>
      <c r="F27" s="5"/>
      <c r="G27" s="19"/>
      <c r="H27" s="19"/>
      <c r="I27" s="19"/>
      <c r="J27" s="5"/>
      <c r="K27" s="26"/>
      <c r="L27" s="21"/>
    </row>
    <row r="28" spans="1:18" ht="15.75" customHeight="1" x14ac:dyDescent="0.25">
      <c r="A28" s="23"/>
      <c r="B28" s="5"/>
      <c r="C28" s="19"/>
      <c r="D28" s="19"/>
      <c r="E28" s="19"/>
      <c r="F28" s="5"/>
      <c r="G28" s="19"/>
      <c r="H28" s="19"/>
      <c r="I28" s="19"/>
      <c r="J28" s="5"/>
      <c r="K28" s="26"/>
      <c r="L28" s="21"/>
    </row>
    <row r="29" spans="1:18" ht="15.75" customHeight="1" thickBot="1" x14ac:dyDescent="0.3">
      <c r="A29" s="23"/>
      <c r="B29" s="5"/>
      <c r="C29" s="19"/>
      <c r="D29" s="19"/>
      <c r="E29" s="19"/>
      <c r="F29" s="5"/>
      <c r="G29" s="19"/>
      <c r="H29" s="19"/>
      <c r="I29" s="19"/>
      <c r="J29" s="5"/>
      <c r="K29" s="26"/>
      <c r="L29" s="21"/>
    </row>
    <row r="30" spans="1:18" ht="15.75" customHeight="1" thickBot="1" x14ac:dyDescent="0.3">
      <c r="A30" s="17"/>
      <c r="B30" s="5"/>
      <c r="C30" s="35" t="s">
        <v>147</v>
      </c>
      <c r="D30" s="35"/>
      <c r="E30" s="129"/>
      <c r="F30" s="5"/>
      <c r="G30" s="35" t="s">
        <v>147</v>
      </c>
      <c r="H30" s="35"/>
      <c r="I30" s="129"/>
      <c r="J30" s="5"/>
      <c r="K30" s="54"/>
      <c r="L30" s="55"/>
    </row>
    <row r="31" spans="1:18" ht="15.75" customHeight="1" x14ac:dyDescent="0.25">
      <c r="A31" s="450" t="s">
        <v>194</v>
      </c>
      <c r="B31" s="4"/>
      <c r="C31" s="366"/>
      <c r="D31" s="367"/>
      <c r="E31" s="368"/>
      <c r="F31" s="28"/>
      <c r="G31" s="366"/>
      <c r="H31" s="367"/>
      <c r="I31" s="368"/>
      <c r="J31" s="4"/>
      <c r="K31" s="452"/>
      <c r="L31" s="453"/>
    </row>
    <row r="32" spans="1:18" ht="15.75" customHeight="1" x14ac:dyDescent="0.25">
      <c r="A32" s="450"/>
      <c r="B32" s="4"/>
      <c r="C32" s="369"/>
      <c r="D32" s="369"/>
      <c r="E32" s="370"/>
      <c r="F32" s="28"/>
      <c r="G32" s="369"/>
      <c r="H32" s="369"/>
      <c r="I32" s="370"/>
      <c r="J32" s="4"/>
      <c r="K32" s="371"/>
      <c r="L32" s="372"/>
    </row>
    <row r="33" spans="1:15" ht="15.75" customHeight="1" thickBot="1" x14ac:dyDescent="0.3">
      <c r="A33" s="451"/>
      <c r="B33" s="4"/>
      <c r="C33" s="373"/>
      <c r="D33" s="373"/>
      <c r="E33" s="374"/>
      <c r="F33" s="28"/>
      <c r="G33" s="373"/>
      <c r="H33" s="373"/>
      <c r="I33" s="374"/>
      <c r="J33" s="4"/>
      <c r="K33" s="465"/>
      <c r="L33" s="466"/>
    </row>
    <row r="34" spans="1:15" ht="15.75" customHeight="1" x14ac:dyDescent="0.25">
      <c r="A34" s="305" t="s">
        <v>9</v>
      </c>
      <c r="B34" s="5"/>
      <c r="C34" s="364"/>
      <c r="D34" s="364"/>
      <c r="E34" s="103">
        <f>D56+D68</f>
        <v>0</v>
      </c>
      <c r="F34" s="5"/>
      <c r="G34" s="364"/>
      <c r="H34" s="364"/>
      <c r="I34" s="103">
        <f>H56+H68</f>
        <v>0</v>
      </c>
      <c r="J34" s="5"/>
      <c r="K34" s="474" t="s">
        <v>185</v>
      </c>
      <c r="L34" s="475"/>
    </row>
    <row r="35" spans="1:15" ht="15.75" customHeight="1" thickBot="1" x14ac:dyDescent="0.3">
      <c r="A35" s="23"/>
      <c r="B35" s="5"/>
      <c r="C35" s="19"/>
      <c r="D35" s="19"/>
      <c r="E35" s="19"/>
      <c r="F35" s="5"/>
      <c r="G35" s="19"/>
      <c r="H35" s="19"/>
      <c r="I35" s="19"/>
      <c r="J35" s="5"/>
      <c r="K35" s="26"/>
      <c r="L35" s="21"/>
    </row>
    <row r="36" spans="1:15" ht="15.75" customHeight="1" thickBot="1" x14ac:dyDescent="0.3">
      <c r="A36" s="17"/>
      <c r="B36" s="5"/>
      <c r="C36" s="35" t="s">
        <v>73</v>
      </c>
      <c r="D36" s="35"/>
      <c r="E36" s="129"/>
      <c r="F36" s="5"/>
      <c r="G36" s="27" t="s">
        <v>73</v>
      </c>
      <c r="H36" s="35"/>
      <c r="I36" s="129"/>
      <c r="J36" s="5"/>
      <c r="K36" s="54"/>
      <c r="L36" s="55"/>
    </row>
    <row r="37" spans="1:15" ht="15.75" customHeight="1" x14ac:dyDescent="0.25">
      <c r="A37" s="299" t="s">
        <v>74</v>
      </c>
      <c r="B37" s="4"/>
      <c r="C37" s="101"/>
      <c r="D37" s="101"/>
      <c r="E37" s="104">
        <f>TotalUsableArea</f>
        <v>0</v>
      </c>
      <c r="F37" s="4"/>
      <c r="G37" s="101"/>
      <c r="H37" s="101"/>
      <c r="I37" s="104">
        <f>H12</f>
        <v>0</v>
      </c>
      <c r="J37" s="4"/>
      <c r="K37" s="476"/>
      <c r="L37" s="477"/>
    </row>
    <row r="38" spans="1:15" ht="15.75" customHeight="1" x14ac:dyDescent="0.25">
      <c r="A38" s="299" t="s">
        <v>72</v>
      </c>
      <c r="B38" s="4"/>
      <c r="C38" s="102"/>
      <c r="D38" s="71" t="s">
        <v>76</v>
      </c>
      <c r="E38" s="105" t="e">
        <f>ExemptSpace+(ExemptSpace*C10)</f>
        <v>#DIV/0!</v>
      </c>
      <c r="F38" s="4"/>
      <c r="G38" s="102"/>
      <c r="H38" s="71" t="s">
        <v>76</v>
      </c>
      <c r="I38" s="105">
        <f>I152+(I152*G10)+(I152*G11)</f>
        <v>0</v>
      </c>
      <c r="J38" s="4"/>
      <c r="K38" s="478" t="s">
        <v>80</v>
      </c>
      <c r="L38" s="479"/>
    </row>
    <row r="39" spans="1:15" ht="15.75" customHeight="1" x14ac:dyDescent="0.25">
      <c r="A39" s="308" t="s">
        <v>75</v>
      </c>
      <c r="B39" s="4"/>
      <c r="C39" s="51"/>
      <c r="D39" s="72" t="s">
        <v>77</v>
      </c>
      <c r="E39" s="86">
        <f>IF(Level1SharedSpace!TotalUsableArea=0,0,(D12/('Level1Summary(Level2)'!TotalUsableArea-Level1SharedSpace!TotalUsableArea))*Level1SharedSpace!TotalUsableArea)</f>
        <v>0</v>
      </c>
      <c r="F39" s="4"/>
      <c r="G39" s="51"/>
      <c r="H39" s="72" t="s">
        <v>77</v>
      </c>
      <c r="I39" s="86" t="e">
        <f>(H12/('Level1Summary(Level2)'!H12-Level1SharedSpace!H12))*Level1SharedSpace!H12</f>
        <v>#DIV/0!</v>
      </c>
      <c r="J39" s="4"/>
      <c r="K39" s="480" t="s">
        <v>81</v>
      </c>
      <c r="L39" s="481"/>
    </row>
    <row r="40" spans="1:15" ht="15.75" customHeight="1" x14ac:dyDescent="0.25">
      <c r="A40" s="301" t="s">
        <v>78</v>
      </c>
      <c r="B40" s="4"/>
      <c r="C40" s="102"/>
      <c r="D40" s="67"/>
      <c r="E40" s="106" t="e">
        <f>E37-E38+E39</f>
        <v>#DIV/0!</v>
      </c>
      <c r="F40" s="4"/>
      <c r="G40" s="102"/>
      <c r="H40" s="67"/>
      <c r="I40" s="106" t="e">
        <f>I37-I38+I39</f>
        <v>#DIV/0!</v>
      </c>
      <c r="J40" s="4"/>
      <c r="K40" s="108"/>
      <c r="L40" s="66"/>
    </row>
    <row r="41" spans="1:15" ht="15.75" customHeight="1" thickBot="1" x14ac:dyDescent="0.3">
      <c r="A41" s="302" t="s">
        <v>9</v>
      </c>
      <c r="B41" s="4"/>
      <c r="C41" s="41"/>
      <c r="D41" s="68" t="s">
        <v>68</v>
      </c>
      <c r="E41" s="107">
        <f>E34</f>
        <v>0</v>
      </c>
      <c r="F41" s="4"/>
      <c r="G41" s="41"/>
      <c r="H41" s="68" t="s">
        <v>68</v>
      </c>
      <c r="I41" s="107">
        <f>I34</f>
        <v>0</v>
      </c>
      <c r="J41" s="4"/>
      <c r="K41" s="482"/>
      <c r="L41" s="483"/>
    </row>
    <row r="42" spans="1:15" ht="15.75" customHeight="1" x14ac:dyDescent="0.25">
      <c r="A42" s="305" t="s">
        <v>67</v>
      </c>
      <c r="B42" s="5"/>
      <c r="C42" s="258"/>
      <c r="D42" s="484" t="str">
        <f>IF(ISERROR(E40/E41),"0",E40/E41)</f>
        <v>0</v>
      </c>
      <c r="E42" s="485"/>
      <c r="F42" s="5"/>
      <c r="G42" s="258"/>
      <c r="H42" s="486" t="str">
        <f>IF(ISERROR(I40/I41),"0",I40/I41)</f>
        <v>0</v>
      </c>
      <c r="I42" s="487"/>
      <c r="J42" s="5"/>
      <c r="K42" s="474" t="s">
        <v>79</v>
      </c>
      <c r="L42" s="475"/>
    </row>
    <row r="43" spans="1:15" ht="15.75" customHeight="1" x14ac:dyDescent="0.25">
      <c r="A43" s="23"/>
      <c r="B43" s="5"/>
      <c r="C43" s="19"/>
      <c r="D43" s="19"/>
      <c r="E43" s="100" t="e">
        <f>(180*E41)-E40</f>
        <v>#DIV/0!</v>
      </c>
      <c r="F43" s="5"/>
      <c r="G43" s="19"/>
      <c r="H43" s="19"/>
      <c r="I43" s="241" t="e">
        <f>(180*I41)-I40</f>
        <v>#DIV/0!</v>
      </c>
      <c r="J43" s="5"/>
      <c r="K43" s="469" t="s">
        <v>86</v>
      </c>
      <c r="L43" s="470"/>
    </row>
    <row r="44" spans="1:15" ht="15.75" customHeight="1" x14ac:dyDescent="0.25">
      <c r="A44" s="212"/>
      <c r="B44" s="32"/>
      <c r="C44" s="19"/>
      <c r="D44" s="19"/>
      <c r="E44" s="19"/>
      <c r="F44" s="32"/>
      <c r="G44" s="19"/>
      <c r="H44" s="19"/>
      <c r="I44" s="19"/>
      <c r="J44" s="32"/>
      <c r="K44" s="26"/>
      <c r="L44" s="21"/>
    </row>
    <row r="45" spans="1:15" ht="24" customHeight="1" x14ac:dyDescent="0.25">
      <c r="A45" s="255" t="s">
        <v>107</v>
      </c>
      <c r="B45" s="31"/>
      <c r="C45" s="471"/>
      <c r="D45" s="472"/>
      <c r="E45" s="472"/>
      <c r="F45" s="95"/>
      <c r="G45" s="95"/>
      <c r="H45" s="95"/>
      <c r="I45" s="95"/>
      <c r="J45" s="95"/>
      <c r="K45" s="95"/>
      <c r="L45" s="95"/>
    </row>
    <row r="46" spans="1:15" ht="15.75" customHeight="1" thickBot="1" x14ac:dyDescent="0.3">
      <c r="A46" s="19"/>
      <c r="B46" s="5"/>
      <c r="C46" s="93" t="str">
        <f>C4</f>
        <v>Current year (optional)</v>
      </c>
      <c r="D46" s="257"/>
      <c r="E46" s="94"/>
      <c r="F46" s="32"/>
      <c r="G46" s="93" t="str">
        <f>G4</f>
        <v>Future year</v>
      </c>
      <c r="H46" s="257"/>
      <c r="I46" s="94"/>
      <c r="J46" s="32"/>
      <c r="K46" s="473"/>
      <c r="L46" s="473"/>
    </row>
    <row r="47" spans="1:15" ht="15.75" customHeight="1" thickBot="1" x14ac:dyDescent="0.3">
      <c r="A47" s="10">
        <v>1.1000000000000001</v>
      </c>
      <c r="B47" s="5"/>
      <c r="C47" s="7" t="s">
        <v>105</v>
      </c>
      <c r="D47" s="7"/>
      <c r="E47" s="129"/>
      <c r="F47" s="5"/>
      <c r="G47" s="7" t="s">
        <v>105</v>
      </c>
      <c r="H47" s="7"/>
      <c r="I47" s="129"/>
      <c r="J47" s="5"/>
      <c r="K47" s="7"/>
      <c r="L47" s="8"/>
      <c r="O47" s="1" t="s">
        <v>41</v>
      </c>
    </row>
    <row r="48" spans="1:15" ht="15.75" customHeight="1" thickBot="1" x14ac:dyDescent="0.3">
      <c r="A48" s="309" t="s">
        <v>40</v>
      </c>
      <c r="B48" s="9"/>
      <c r="C48" s="117" t="s">
        <v>38</v>
      </c>
      <c r="D48" s="38" t="s">
        <v>4</v>
      </c>
      <c r="E48" s="109" t="s">
        <v>0</v>
      </c>
      <c r="F48" s="9"/>
      <c r="G48" s="117" t="s">
        <v>38</v>
      </c>
      <c r="H48" s="38" t="s">
        <v>4</v>
      </c>
      <c r="I48" s="109" t="s">
        <v>0</v>
      </c>
      <c r="J48" s="9"/>
      <c r="K48" s="467" t="s">
        <v>10</v>
      </c>
      <c r="L48" s="468"/>
      <c r="N48" s="1">
        <v>240</v>
      </c>
    </row>
    <row r="49" spans="1:19" ht="15.75" customHeight="1" x14ac:dyDescent="0.25">
      <c r="A49" s="310" t="s">
        <v>41</v>
      </c>
      <c r="B49" s="69"/>
      <c r="C49" s="385"/>
      <c r="D49" s="386">
        <v>0</v>
      </c>
      <c r="E49" s="110">
        <f>C49*D49</f>
        <v>0</v>
      </c>
      <c r="F49" s="69"/>
      <c r="G49" s="420">
        <v>240</v>
      </c>
      <c r="H49" s="386">
        <v>0</v>
      </c>
      <c r="I49" s="110">
        <f>G49*H49</f>
        <v>0</v>
      </c>
      <c r="J49" s="69"/>
      <c r="K49" s="454" t="s">
        <v>123</v>
      </c>
      <c r="L49" s="455"/>
      <c r="N49" s="1">
        <v>200</v>
      </c>
    </row>
    <row r="50" spans="1:19" ht="15.75" customHeight="1" x14ac:dyDescent="0.25">
      <c r="A50" s="310" t="s">
        <v>42</v>
      </c>
      <c r="B50" s="69"/>
      <c r="C50" s="387"/>
      <c r="D50" s="388">
        <v>0</v>
      </c>
      <c r="E50" s="111">
        <f>C50*D50</f>
        <v>0</v>
      </c>
      <c r="F50" s="69"/>
      <c r="G50" s="116">
        <v>180</v>
      </c>
      <c r="H50" s="388">
        <v>0</v>
      </c>
      <c r="I50" s="111">
        <f>G50*H50</f>
        <v>0</v>
      </c>
      <c r="J50" s="69"/>
      <c r="K50" s="456" t="s">
        <v>186</v>
      </c>
      <c r="L50" s="457"/>
    </row>
    <row r="51" spans="1:19" ht="15.75" customHeight="1" x14ac:dyDescent="0.25">
      <c r="A51" s="310" t="s">
        <v>43</v>
      </c>
      <c r="B51" s="69"/>
      <c r="C51" s="387"/>
      <c r="D51" s="388">
        <v>0</v>
      </c>
      <c r="E51" s="111">
        <f>C51*D51</f>
        <v>0</v>
      </c>
      <c r="F51" s="69"/>
      <c r="G51" s="116">
        <v>120</v>
      </c>
      <c r="H51" s="388">
        <v>0</v>
      </c>
      <c r="I51" s="111">
        <f>G51*H51</f>
        <v>0</v>
      </c>
      <c r="J51" s="69"/>
      <c r="K51" s="458" t="s">
        <v>139</v>
      </c>
      <c r="L51" s="459"/>
    </row>
    <row r="52" spans="1:19" ht="15.75" customHeight="1" x14ac:dyDescent="0.25">
      <c r="A52" s="317" t="s">
        <v>173</v>
      </c>
      <c r="B52" s="69"/>
      <c r="C52" s="387"/>
      <c r="D52" s="388">
        <v>0</v>
      </c>
      <c r="E52" s="111">
        <f>C52*D52</f>
        <v>0</v>
      </c>
      <c r="F52" s="69"/>
      <c r="G52" s="389"/>
      <c r="H52" s="388">
        <v>0</v>
      </c>
      <c r="I52" s="111">
        <f>G52*H52</f>
        <v>0</v>
      </c>
      <c r="J52" s="69"/>
      <c r="K52" s="463" t="s">
        <v>174</v>
      </c>
      <c r="L52" s="464"/>
    </row>
    <row r="53" spans="1:19" ht="15.75" customHeight="1" x14ac:dyDescent="0.25">
      <c r="A53" s="393"/>
      <c r="B53" s="69"/>
      <c r="C53" s="389"/>
      <c r="D53" s="390">
        <v>0</v>
      </c>
      <c r="E53" s="112">
        <f t="shared" ref="E53:E54" si="0">C53*D53</f>
        <v>0</v>
      </c>
      <c r="F53" s="69"/>
      <c r="G53" s="389"/>
      <c r="H53" s="390">
        <v>0</v>
      </c>
      <c r="I53" s="112">
        <f t="shared" ref="I53:I54" si="1">G53*H53</f>
        <v>0</v>
      </c>
      <c r="J53" s="69"/>
      <c r="K53" s="460" t="s">
        <v>80</v>
      </c>
      <c r="L53" s="461"/>
    </row>
    <row r="54" spans="1:19" ht="15.75" customHeight="1" x14ac:dyDescent="0.25">
      <c r="A54" s="393"/>
      <c r="B54" s="69"/>
      <c r="C54" s="389"/>
      <c r="D54" s="390">
        <v>0</v>
      </c>
      <c r="E54" s="112">
        <f t="shared" si="0"/>
        <v>0</v>
      </c>
      <c r="F54" s="69"/>
      <c r="G54" s="389"/>
      <c r="H54" s="390">
        <v>0</v>
      </c>
      <c r="I54" s="112">
        <f t="shared" si="1"/>
        <v>0</v>
      </c>
      <c r="J54" s="69"/>
      <c r="K54" s="460" t="s">
        <v>80</v>
      </c>
      <c r="L54" s="462"/>
    </row>
    <row r="55" spans="1:19" ht="15.75" customHeight="1" thickBot="1" x14ac:dyDescent="0.3">
      <c r="A55" s="393"/>
      <c r="B55" s="69"/>
      <c r="C55" s="391"/>
      <c r="D55" s="392">
        <v>0</v>
      </c>
      <c r="E55" s="113">
        <f>C55*D55</f>
        <v>0</v>
      </c>
      <c r="F55" s="69"/>
      <c r="G55" s="391"/>
      <c r="H55" s="392">
        <v>0</v>
      </c>
      <c r="I55" s="113">
        <f>G55*H55</f>
        <v>0</v>
      </c>
      <c r="J55" s="69"/>
      <c r="K55" s="446" t="s">
        <v>80</v>
      </c>
      <c r="L55" s="447"/>
    </row>
    <row r="56" spans="1:19" s="14" customFormat="1" ht="15.75" customHeight="1" x14ac:dyDescent="0.25">
      <c r="A56" s="311" t="s">
        <v>2</v>
      </c>
      <c r="B56" s="5"/>
      <c r="C56" s="44"/>
      <c r="D56" s="45">
        <f>SUM(D49:D55)</f>
        <v>0</v>
      </c>
      <c r="E56" s="114">
        <f>SUM(E49:E55)</f>
        <v>0</v>
      </c>
      <c r="F56" s="5"/>
      <c r="G56" s="44"/>
      <c r="H56" s="45">
        <f>SUM(H49:H55)</f>
        <v>0</v>
      </c>
      <c r="I56" s="114">
        <f>SUM(I49:I55)</f>
        <v>0</v>
      </c>
      <c r="J56" s="5"/>
      <c r="K56" s="46"/>
      <c r="L56" s="228"/>
      <c r="R56" s="1"/>
    </row>
    <row r="57" spans="1:19" s="14" customFormat="1" ht="12" customHeight="1" thickBot="1" x14ac:dyDescent="0.3">
      <c r="A57" s="10"/>
      <c r="B57" s="5"/>
      <c r="C57" s="12"/>
      <c r="D57" s="12"/>
      <c r="E57" s="12"/>
      <c r="F57" s="5"/>
      <c r="G57" s="12"/>
      <c r="H57" s="12"/>
      <c r="I57" s="12"/>
      <c r="J57" s="5"/>
      <c r="K57" s="29"/>
      <c r="L57" s="13"/>
    </row>
    <row r="58" spans="1:19" ht="15.75" customHeight="1" thickBot="1" x14ac:dyDescent="0.3">
      <c r="A58" s="10">
        <v>1.2</v>
      </c>
      <c r="B58" s="5"/>
      <c r="C58" s="7" t="s">
        <v>106</v>
      </c>
      <c r="D58" s="7"/>
      <c r="E58" s="129"/>
      <c r="F58" s="5"/>
      <c r="G58" s="7" t="s">
        <v>106</v>
      </c>
      <c r="H58" s="7"/>
      <c r="I58" s="129"/>
      <c r="J58" s="5"/>
      <c r="K58" s="7"/>
      <c r="L58" s="8"/>
      <c r="R58" s="14"/>
    </row>
    <row r="59" spans="1:19" ht="15.75" customHeight="1" thickBot="1" x14ac:dyDescent="0.3">
      <c r="A59" s="309" t="s">
        <v>44</v>
      </c>
      <c r="B59" s="9"/>
      <c r="C59" s="118" t="s">
        <v>38</v>
      </c>
      <c r="D59" s="37" t="s">
        <v>4</v>
      </c>
      <c r="E59" s="109" t="s">
        <v>0</v>
      </c>
      <c r="F59" s="9"/>
      <c r="G59" s="118" t="s">
        <v>38</v>
      </c>
      <c r="H59" s="37" t="s">
        <v>4</v>
      </c>
      <c r="I59" s="109" t="s">
        <v>0</v>
      </c>
      <c r="J59" s="9"/>
      <c r="K59" s="448" t="s">
        <v>10</v>
      </c>
      <c r="L59" s="449"/>
    </row>
    <row r="60" spans="1:19" ht="15.75" customHeight="1" x14ac:dyDescent="0.25">
      <c r="A60" s="310" t="s">
        <v>45</v>
      </c>
      <c r="B60" s="69"/>
      <c r="C60" s="394"/>
      <c r="D60" s="386">
        <v>0</v>
      </c>
      <c r="E60" s="110">
        <f>C60*D60</f>
        <v>0</v>
      </c>
      <c r="F60" s="69"/>
      <c r="G60" s="119">
        <v>80</v>
      </c>
      <c r="H60" s="386">
        <v>0</v>
      </c>
      <c r="I60" s="110">
        <f>G60*H60</f>
        <v>0</v>
      </c>
      <c r="J60" s="69"/>
      <c r="K60" s="454" t="s">
        <v>176</v>
      </c>
      <c r="L60" s="455"/>
      <c r="O60" s="1" t="s">
        <v>46</v>
      </c>
      <c r="Q60" s="1" t="s">
        <v>47</v>
      </c>
      <c r="S60" s="1" t="s">
        <v>69</v>
      </c>
    </row>
    <row r="61" spans="1:19" ht="15.75" customHeight="1" x14ac:dyDescent="0.25">
      <c r="A61" s="310" t="s">
        <v>46</v>
      </c>
      <c r="B61" s="69"/>
      <c r="C61" s="395"/>
      <c r="D61" s="388">
        <v>0</v>
      </c>
      <c r="E61" s="111">
        <f>C61*D61</f>
        <v>0</v>
      </c>
      <c r="F61" s="69"/>
      <c r="G61" s="418">
        <v>64</v>
      </c>
      <c r="H61" s="388">
        <v>0</v>
      </c>
      <c r="I61" s="111">
        <f>G61*H61</f>
        <v>0</v>
      </c>
      <c r="J61" s="69"/>
      <c r="K61" s="456" t="s">
        <v>92</v>
      </c>
      <c r="L61" s="457"/>
      <c r="N61" s="1">
        <v>64</v>
      </c>
      <c r="P61" s="1">
        <v>48</v>
      </c>
      <c r="R61" s="1">
        <v>25</v>
      </c>
    </row>
    <row r="62" spans="1:19" ht="15.75" customHeight="1" x14ac:dyDescent="0.25">
      <c r="A62" s="310" t="s">
        <v>47</v>
      </c>
      <c r="B62" s="69"/>
      <c r="C62" s="395"/>
      <c r="D62" s="388">
        <v>0</v>
      </c>
      <c r="E62" s="111">
        <f>C62*D62</f>
        <v>0</v>
      </c>
      <c r="F62" s="69"/>
      <c r="G62" s="418">
        <v>48</v>
      </c>
      <c r="H62" s="388">
        <v>0</v>
      </c>
      <c r="I62" s="111">
        <f>G62*H62</f>
        <v>0</v>
      </c>
      <c r="J62" s="69"/>
      <c r="K62" s="456" t="s">
        <v>92</v>
      </c>
      <c r="L62" s="457"/>
      <c r="N62" s="1">
        <v>52</v>
      </c>
      <c r="P62" s="1">
        <v>39</v>
      </c>
      <c r="R62" s="1">
        <v>23</v>
      </c>
    </row>
    <row r="63" spans="1:19" ht="15.75" customHeight="1" x14ac:dyDescent="0.25">
      <c r="A63" s="310" t="s">
        <v>69</v>
      </c>
      <c r="B63" s="69"/>
      <c r="C63" s="396"/>
      <c r="D63" s="397">
        <v>0</v>
      </c>
      <c r="E63" s="121">
        <f>C63*D63</f>
        <v>0</v>
      </c>
      <c r="F63" s="69"/>
      <c r="G63" s="419">
        <v>25</v>
      </c>
      <c r="H63" s="397">
        <v>0</v>
      </c>
      <c r="I63" s="121">
        <f>G63*H63</f>
        <v>0</v>
      </c>
      <c r="J63" s="69"/>
      <c r="K63" s="524" t="s">
        <v>138</v>
      </c>
      <c r="L63" s="525"/>
    </row>
    <row r="64" spans="1:19" ht="15.75" customHeight="1" x14ac:dyDescent="0.25">
      <c r="A64" s="317" t="s">
        <v>175</v>
      </c>
      <c r="B64" s="69"/>
      <c r="C64" s="396"/>
      <c r="D64" s="397">
        <v>0</v>
      </c>
      <c r="E64" s="121">
        <f>C64*D64</f>
        <v>0</v>
      </c>
      <c r="F64" s="69"/>
      <c r="G64" s="402"/>
      <c r="H64" s="397">
        <v>0</v>
      </c>
      <c r="I64" s="121">
        <f>G64*H64</f>
        <v>0</v>
      </c>
      <c r="J64" s="69"/>
      <c r="K64" s="463" t="s">
        <v>174</v>
      </c>
      <c r="L64" s="464"/>
    </row>
    <row r="65" spans="1:18" ht="15.75" customHeight="1" x14ac:dyDescent="0.25">
      <c r="A65" s="393"/>
      <c r="B65" s="69"/>
      <c r="C65" s="398"/>
      <c r="D65" s="399">
        <v>0</v>
      </c>
      <c r="E65" s="122">
        <f t="shared" ref="E65:E66" si="2">C65*D65</f>
        <v>0</v>
      </c>
      <c r="F65" s="69"/>
      <c r="G65" s="398"/>
      <c r="H65" s="399">
        <v>0</v>
      </c>
      <c r="I65" s="122">
        <f t="shared" ref="I65:I66" si="3">G65*H65</f>
        <v>0</v>
      </c>
      <c r="J65" s="69"/>
      <c r="K65" s="518" t="s">
        <v>80</v>
      </c>
      <c r="L65" s="519"/>
    </row>
    <row r="66" spans="1:18" ht="15.75" customHeight="1" x14ac:dyDescent="0.25">
      <c r="A66" s="393"/>
      <c r="B66" s="69"/>
      <c r="C66" s="400"/>
      <c r="D66" s="390">
        <v>0</v>
      </c>
      <c r="E66" s="112">
        <f t="shared" si="2"/>
        <v>0</v>
      </c>
      <c r="F66" s="69"/>
      <c r="G66" s="400"/>
      <c r="H66" s="390">
        <v>0</v>
      </c>
      <c r="I66" s="112">
        <f t="shared" si="3"/>
        <v>0</v>
      </c>
      <c r="J66" s="69"/>
      <c r="K66" s="460" t="s">
        <v>80</v>
      </c>
      <c r="L66" s="462"/>
    </row>
    <row r="67" spans="1:18" ht="15.75" customHeight="1" thickBot="1" x14ac:dyDescent="0.3">
      <c r="A67" s="393"/>
      <c r="B67" s="69"/>
      <c r="C67" s="401"/>
      <c r="D67" s="392">
        <v>0</v>
      </c>
      <c r="E67" s="113">
        <f>C67*D67</f>
        <v>0</v>
      </c>
      <c r="F67" s="69"/>
      <c r="G67" s="401"/>
      <c r="H67" s="392">
        <v>0</v>
      </c>
      <c r="I67" s="113">
        <f>G67*H67</f>
        <v>0</v>
      </c>
      <c r="J67" s="69"/>
      <c r="K67" s="446" t="s">
        <v>80</v>
      </c>
      <c r="L67" s="447"/>
    </row>
    <row r="68" spans="1:18" s="14" customFormat="1" ht="15.75" customHeight="1" x14ac:dyDescent="0.25">
      <c r="A68" s="10" t="s">
        <v>2</v>
      </c>
      <c r="B68" s="5"/>
      <c r="C68" s="126"/>
      <c r="D68" s="125">
        <f>SUM(D60:D67)</f>
        <v>0</v>
      </c>
      <c r="E68" s="124">
        <f>SUM(E60:E67)</f>
        <v>0</v>
      </c>
      <c r="F68" s="32"/>
      <c r="G68" s="126"/>
      <c r="H68" s="127">
        <f>SUM(H60:H67)</f>
        <v>0</v>
      </c>
      <c r="I68" s="114">
        <f>SUM(I60:I67)</f>
        <v>0</v>
      </c>
      <c r="J68" s="32"/>
      <c r="K68" s="128"/>
      <c r="L68" s="228"/>
      <c r="R68" s="1"/>
    </row>
    <row r="69" spans="1:18" ht="24" customHeight="1" x14ac:dyDescent="0.25">
      <c r="A69" s="520" t="s">
        <v>101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R69" s="14"/>
    </row>
    <row r="70" spans="1:18" s="14" customFormat="1" ht="15.6" customHeight="1" thickBot="1" x14ac:dyDescent="0.3">
      <c r="A70" s="10"/>
      <c r="B70" s="5"/>
      <c r="C70" s="93" t="str">
        <f>C4</f>
        <v>Current year (optional)</v>
      </c>
      <c r="D70" s="257"/>
      <c r="E70" s="94"/>
      <c r="F70" s="32"/>
      <c r="G70" s="93" t="str">
        <f>G4</f>
        <v>Future year</v>
      </c>
      <c r="H70" s="257"/>
      <c r="I70" s="94"/>
      <c r="J70" s="32"/>
      <c r="K70" s="29"/>
      <c r="L70" s="13"/>
      <c r="R70" s="1"/>
    </row>
    <row r="71" spans="1:18" ht="15.75" customHeight="1" thickBot="1" x14ac:dyDescent="0.3">
      <c r="A71" s="10">
        <v>2.1</v>
      </c>
      <c r="B71" s="9"/>
      <c r="C71" s="134" t="s">
        <v>97</v>
      </c>
      <c r="D71" s="11"/>
      <c r="E71" s="130"/>
      <c r="F71" s="9"/>
      <c r="G71" s="134" t="s">
        <v>97</v>
      </c>
      <c r="H71" s="11"/>
      <c r="I71" s="130"/>
      <c r="J71" s="9"/>
      <c r="K71" s="39"/>
      <c r="L71" s="8"/>
      <c r="R71" s="14"/>
    </row>
    <row r="72" spans="1:18" ht="15.75" customHeight="1" thickBot="1" x14ac:dyDescent="0.3">
      <c r="A72" s="309" t="s">
        <v>48</v>
      </c>
      <c r="B72" s="9"/>
      <c r="C72" s="135" t="s">
        <v>38</v>
      </c>
      <c r="D72" s="37" t="s">
        <v>4</v>
      </c>
      <c r="E72" s="131" t="s">
        <v>0</v>
      </c>
      <c r="F72" s="9"/>
      <c r="G72" s="135" t="s">
        <v>38</v>
      </c>
      <c r="H72" s="37" t="s">
        <v>4</v>
      </c>
      <c r="I72" s="131" t="s">
        <v>0</v>
      </c>
      <c r="J72" s="9"/>
      <c r="K72" s="522" t="s">
        <v>10</v>
      </c>
      <c r="L72" s="523"/>
    </row>
    <row r="73" spans="1:18" ht="15.75" customHeight="1" x14ac:dyDescent="0.25">
      <c r="A73" s="310" t="s">
        <v>93</v>
      </c>
      <c r="B73" s="65"/>
      <c r="C73" s="394"/>
      <c r="D73" s="386">
        <v>0</v>
      </c>
      <c r="E73" s="110">
        <f t="shared" ref="E73:E74" si="4">C73*D73</f>
        <v>0</v>
      </c>
      <c r="F73" s="65"/>
      <c r="G73" s="119">
        <v>48</v>
      </c>
      <c r="H73" s="386">
        <v>0</v>
      </c>
      <c r="I73" s="110">
        <f t="shared" ref="I73:I74" si="5">G73*H73</f>
        <v>0</v>
      </c>
      <c r="J73" s="65"/>
      <c r="K73" s="454" t="s">
        <v>126</v>
      </c>
      <c r="L73" s="455"/>
    </row>
    <row r="74" spans="1:18" ht="15.75" customHeight="1" x14ac:dyDescent="0.25">
      <c r="A74" s="310" t="s">
        <v>60</v>
      </c>
      <c r="B74" s="65"/>
      <c r="C74" s="404"/>
      <c r="D74" s="405">
        <v>0</v>
      </c>
      <c r="E74" s="132">
        <f t="shared" si="4"/>
        <v>0</v>
      </c>
      <c r="F74" s="65"/>
      <c r="G74" s="136">
        <v>120</v>
      </c>
      <c r="H74" s="405">
        <v>0</v>
      </c>
      <c r="I74" s="132">
        <f t="shared" si="5"/>
        <v>0</v>
      </c>
      <c r="J74" s="65"/>
      <c r="K74" s="456" t="s">
        <v>64</v>
      </c>
      <c r="L74" s="527"/>
    </row>
    <row r="75" spans="1:18" ht="15.75" customHeight="1" x14ac:dyDescent="0.25">
      <c r="A75" s="310" t="s">
        <v>94</v>
      </c>
      <c r="B75" s="65"/>
      <c r="C75" s="404"/>
      <c r="D75" s="405">
        <v>0</v>
      </c>
      <c r="E75" s="132">
        <f>C75*D75</f>
        <v>0</v>
      </c>
      <c r="F75" s="65"/>
      <c r="G75" s="136">
        <v>180</v>
      </c>
      <c r="H75" s="405">
        <v>0</v>
      </c>
      <c r="I75" s="132">
        <f>G75*H75</f>
        <v>0</v>
      </c>
      <c r="J75" s="65"/>
      <c r="K75" s="530" t="s">
        <v>65</v>
      </c>
      <c r="L75" s="531"/>
    </row>
    <row r="76" spans="1:18" ht="15.75" customHeight="1" x14ac:dyDescent="0.25">
      <c r="A76" s="317" t="s">
        <v>95</v>
      </c>
      <c r="B76" s="65"/>
      <c r="C76" s="404"/>
      <c r="D76" s="405">
        <v>0</v>
      </c>
      <c r="E76" s="132">
        <f>C76*D76</f>
        <v>0</v>
      </c>
      <c r="F76" s="65"/>
      <c r="G76" s="139">
        <v>200</v>
      </c>
      <c r="H76" s="405">
        <v>0</v>
      </c>
      <c r="I76" s="132">
        <f>G76*H76</f>
        <v>0</v>
      </c>
      <c r="J76" s="65"/>
      <c r="K76" s="530" t="s">
        <v>127</v>
      </c>
      <c r="L76" s="531"/>
    </row>
    <row r="77" spans="1:18" ht="15.75" customHeight="1" x14ac:dyDescent="0.25">
      <c r="A77" s="317" t="s">
        <v>96</v>
      </c>
      <c r="B77" s="65"/>
      <c r="C77" s="404"/>
      <c r="D77" s="405">
        <v>0</v>
      </c>
      <c r="E77" s="132">
        <f>C77*D77</f>
        <v>0</v>
      </c>
      <c r="F77" s="65"/>
      <c r="G77" s="139">
        <v>300</v>
      </c>
      <c r="H77" s="405">
        <v>0</v>
      </c>
      <c r="I77" s="132">
        <f>G77*H77</f>
        <v>0</v>
      </c>
      <c r="J77" s="65"/>
      <c r="K77" s="530" t="s">
        <v>128</v>
      </c>
      <c r="L77" s="531"/>
    </row>
    <row r="78" spans="1:18" ht="15.75" customHeight="1" x14ac:dyDescent="0.25">
      <c r="A78" s="310" t="s">
        <v>125</v>
      </c>
      <c r="B78" s="65"/>
      <c r="C78" s="404"/>
      <c r="D78" s="405">
        <v>0</v>
      </c>
      <c r="E78" s="132">
        <f>C78*D78</f>
        <v>0</v>
      </c>
      <c r="F78" s="65"/>
      <c r="G78" s="136">
        <v>400</v>
      </c>
      <c r="H78" s="405">
        <v>0</v>
      </c>
      <c r="I78" s="132">
        <f>G78*H78</f>
        <v>0</v>
      </c>
      <c r="J78" s="65"/>
      <c r="K78" s="530" t="s">
        <v>129</v>
      </c>
      <c r="L78" s="531"/>
    </row>
    <row r="79" spans="1:18" ht="15.75" customHeight="1" x14ac:dyDescent="0.25">
      <c r="A79" s="310" t="s">
        <v>124</v>
      </c>
      <c r="B79" s="65"/>
      <c r="C79" s="404"/>
      <c r="D79" s="405">
        <v>0</v>
      </c>
      <c r="E79" s="111">
        <f>C79*D79</f>
        <v>0</v>
      </c>
      <c r="F79" s="65"/>
      <c r="G79" s="136">
        <v>1100</v>
      </c>
      <c r="H79" s="405">
        <v>0</v>
      </c>
      <c r="I79" s="111">
        <f>G79*H79</f>
        <v>0</v>
      </c>
      <c r="J79" s="65"/>
      <c r="K79" s="456" t="s">
        <v>130</v>
      </c>
      <c r="L79" s="532"/>
    </row>
    <row r="80" spans="1:18" ht="15.75" customHeight="1" x14ac:dyDescent="0.25">
      <c r="A80" s="310" t="s">
        <v>61</v>
      </c>
      <c r="B80" s="65"/>
      <c r="C80" s="404"/>
      <c r="D80" s="405">
        <v>0</v>
      </c>
      <c r="E80" s="111">
        <f t="shared" ref="E80" si="6">C80*D80</f>
        <v>0</v>
      </c>
      <c r="F80" s="65"/>
      <c r="G80" s="136">
        <v>100</v>
      </c>
      <c r="H80" s="405">
        <v>0</v>
      </c>
      <c r="I80" s="111">
        <f t="shared" ref="I80" si="7">G80*H80</f>
        <v>0</v>
      </c>
      <c r="J80" s="65"/>
      <c r="K80" s="456" t="s">
        <v>64</v>
      </c>
      <c r="L80" s="532"/>
    </row>
    <row r="81" spans="1:18" ht="15.75" customHeight="1" x14ac:dyDescent="0.25">
      <c r="A81" s="310" t="s">
        <v>62</v>
      </c>
      <c r="B81" s="65"/>
      <c r="C81" s="395"/>
      <c r="D81" s="388">
        <v>0</v>
      </c>
      <c r="E81" s="111">
        <f>C81*D81</f>
        <v>0</v>
      </c>
      <c r="F81" s="65"/>
      <c r="G81" s="120">
        <v>200</v>
      </c>
      <c r="H81" s="388">
        <v>0</v>
      </c>
      <c r="I81" s="111">
        <f>G81*H81</f>
        <v>0</v>
      </c>
      <c r="J81" s="65"/>
      <c r="K81" s="456" t="s">
        <v>65</v>
      </c>
      <c r="L81" s="457"/>
    </row>
    <row r="82" spans="1:18" ht="15.75" customHeight="1" x14ac:dyDescent="0.25">
      <c r="A82" s="310" t="s">
        <v>63</v>
      </c>
      <c r="B82" s="65"/>
      <c r="C82" s="396"/>
      <c r="D82" s="397">
        <v>0</v>
      </c>
      <c r="E82" s="121">
        <f>C82*D82</f>
        <v>0</v>
      </c>
      <c r="F82" s="65"/>
      <c r="G82" s="123">
        <v>550</v>
      </c>
      <c r="H82" s="397">
        <v>0</v>
      </c>
      <c r="I82" s="121">
        <f>G82*H82</f>
        <v>0</v>
      </c>
      <c r="J82" s="65"/>
      <c r="K82" s="552"/>
      <c r="L82" s="553"/>
    </row>
    <row r="83" spans="1:18" ht="15.75" customHeight="1" x14ac:dyDescent="0.25">
      <c r="A83" s="403"/>
      <c r="B83" s="65"/>
      <c r="C83" s="406"/>
      <c r="D83" s="397">
        <v>0</v>
      </c>
      <c r="E83" s="121">
        <f>C83*D83</f>
        <v>0</v>
      </c>
      <c r="F83" s="65"/>
      <c r="G83" s="406"/>
      <c r="H83" s="397">
        <v>0</v>
      </c>
      <c r="I83" s="121">
        <f>G83*H83</f>
        <v>0</v>
      </c>
      <c r="J83" s="65"/>
      <c r="K83" s="526"/>
      <c r="L83" s="527"/>
    </row>
    <row r="84" spans="1:18" ht="15.75" customHeight="1" x14ac:dyDescent="0.25">
      <c r="A84" s="403"/>
      <c r="B84" s="65"/>
      <c r="C84" s="406"/>
      <c r="D84" s="397">
        <v>0</v>
      </c>
      <c r="E84" s="121">
        <f>C84*D84</f>
        <v>0</v>
      </c>
      <c r="F84" s="65"/>
      <c r="G84" s="406"/>
      <c r="H84" s="397">
        <v>0</v>
      </c>
      <c r="I84" s="121">
        <f>G84*H84</f>
        <v>0</v>
      </c>
      <c r="J84" s="65"/>
      <c r="K84" s="526"/>
      <c r="L84" s="527"/>
    </row>
    <row r="85" spans="1:18" ht="15.75" customHeight="1" thickBot="1" x14ac:dyDescent="0.3">
      <c r="A85" s="403"/>
      <c r="B85" s="65"/>
      <c r="C85" s="407"/>
      <c r="D85" s="408">
        <v>0</v>
      </c>
      <c r="E85" s="133">
        <f>C85*D85</f>
        <v>0</v>
      </c>
      <c r="F85" s="65"/>
      <c r="G85" s="407"/>
      <c r="H85" s="408">
        <v>0</v>
      </c>
      <c r="I85" s="133">
        <f>G85*H85</f>
        <v>0</v>
      </c>
      <c r="J85" s="65"/>
      <c r="K85" s="528"/>
      <c r="L85" s="529"/>
    </row>
    <row r="86" spans="1:18" ht="15.75" customHeight="1" x14ac:dyDescent="0.25">
      <c r="A86" s="311" t="s">
        <v>2</v>
      </c>
      <c r="C86" s="47"/>
      <c r="D86" s="45">
        <f>SUM(D73:D85)</f>
        <v>0</v>
      </c>
      <c r="E86" s="114">
        <f>SUM(E73:E85)</f>
        <v>0</v>
      </c>
      <c r="G86" s="47"/>
      <c r="H86" s="45">
        <f>SUM(H73:H85)</f>
        <v>0</v>
      </c>
      <c r="I86" s="114">
        <f>SUM(I73:I85)</f>
        <v>0</v>
      </c>
      <c r="K86" s="48"/>
      <c r="L86" s="229"/>
    </row>
    <row r="87" spans="1:18" s="14" customFormat="1" ht="12" customHeight="1" thickBot="1" x14ac:dyDescent="0.3">
      <c r="A87" s="10"/>
      <c r="B87" s="5"/>
      <c r="C87" s="12"/>
      <c r="D87" s="12"/>
      <c r="E87" s="12"/>
      <c r="F87" s="5"/>
      <c r="G87" s="12"/>
      <c r="H87" s="12"/>
      <c r="I87" s="12"/>
      <c r="J87" s="5"/>
      <c r="K87" s="29"/>
      <c r="L87" s="13"/>
      <c r="R87" s="1"/>
    </row>
    <row r="88" spans="1:18" ht="15.75" customHeight="1" thickBot="1" x14ac:dyDescent="0.3">
      <c r="A88" s="10">
        <v>2.2000000000000002</v>
      </c>
      <c r="B88" s="9"/>
      <c r="C88" s="7" t="s">
        <v>98</v>
      </c>
      <c r="D88" s="7"/>
      <c r="E88" s="137"/>
      <c r="F88" s="9"/>
      <c r="G88" s="7" t="s">
        <v>98</v>
      </c>
      <c r="H88" s="7"/>
      <c r="I88" s="137"/>
      <c r="J88" s="9"/>
      <c r="K88" s="39"/>
      <c r="L88" s="8"/>
      <c r="R88" s="14"/>
    </row>
    <row r="89" spans="1:18" ht="15.75" customHeight="1" thickBot="1" x14ac:dyDescent="0.3">
      <c r="A89" s="309" t="s">
        <v>100</v>
      </c>
      <c r="B89" s="9"/>
      <c r="C89" s="117" t="s">
        <v>38</v>
      </c>
      <c r="D89" s="40" t="s">
        <v>4</v>
      </c>
      <c r="E89" s="109" t="s">
        <v>0</v>
      </c>
      <c r="F89" s="9"/>
      <c r="G89" s="117" t="s">
        <v>38</v>
      </c>
      <c r="H89" s="40" t="s">
        <v>4</v>
      </c>
      <c r="I89" s="109" t="s">
        <v>0</v>
      </c>
      <c r="J89" s="9"/>
      <c r="K89" s="467" t="s">
        <v>10</v>
      </c>
      <c r="L89" s="548"/>
    </row>
    <row r="90" spans="1:18" ht="16.2" customHeight="1" x14ac:dyDescent="0.25">
      <c r="A90" s="319" t="s">
        <v>108</v>
      </c>
      <c r="B90" s="206"/>
      <c r="C90" s="327"/>
      <c r="D90" s="207"/>
      <c r="E90" s="208"/>
      <c r="F90" s="206"/>
      <c r="G90" s="209"/>
      <c r="H90" s="207"/>
      <c r="I90" s="110"/>
      <c r="J90" s="65"/>
      <c r="K90" s="184"/>
      <c r="L90" s="185"/>
    </row>
    <row r="91" spans="1:18" ht="33" customHeight="1" x14ac:dyDescent="0.25">
      <c r="A91" s="320" t="s">
        <v>131</v>
      </c>
      <c r="B91" s="25"/>
      <c r="C91" s="404"/>
      <c r="D91" s="405">
        <v>0</v>
      </c>
      <c r="E91" s="132">
        <f t="shared" ref="E91:E111" si="8">C91*D91</f>
        <v>0</v>
      </c>
      <c r="F91" s="25"/>
      <c r="G91" s="139">
        <v>15</v>
      </c>
      <c r="H91" s="405">
        <v>0</v>
      </c>
      <c r="I91" s="132">
        <f t="shared" ref="I91:I95" si="9">G91*H91</f>
        <v>0</v>
      </c>
      <c r="J91" s="25"/>
      <c r="K91" s="526" t="s">
        <v>132</v>
      </c>
      <c r="L91" s="551"/>
    </row>
    <row r="92" spans="1:18" ht="16.2" customHeight="1" x14ac:dyDescent="0.25">
      <c r="A92" s="321" t="s">
        <v>66</v>
      </c>
      <c r="B92" s="65"/>
      <c r="C92" s="404"/>
      <c r="D92" s="405">
        <v>0</v>
      </c>
      <c r="E92" s="132">
        <f t="shared" si="8"/>
        <v>0</v>
      </c>
      <c r="F92" s="65"/>
      <c r="G92" s="136">
        <v>190</v>
      </c>
      <c r="H92" s="405">
        <v>0</v>
      </c>
      <c r="I92" s="132">
        <f t="shared" si="9"/>
        <v>0</v>
      </c>
      <c r="J92" s="65"/>
      <c r="K92" s="261"/>
      <c r="L92" s="262"/>
    </row>
    <row r="93" spans="1:18" ht="16.2" customHeight="1" x14ac:dyDescent="0.25">
      <c r="A93" s="317" t="s">
        <v>58</v>
      </c>
      <c r="B93" s="25">
        <v>18</v>
      </c>
      <c r="C93" s="409"/>
      <c r="D93" s="390">
        <v>0</v>
      </c>
      <c r="E93" s="112">
        <f t="shared" si="8"/>
        <v>0</v>
      </c>
      <c r="F93" s="25">
        <v>18</v>
      </c>
      <c r="G93" s="142">
        <v>18</v>
      </c>
      <c r="H93" s="390">
        <v>0</v>
      </c>
      <c r="I93" s="112">
        <f t="shared" si="9"/>
        <v>0</v>
      </c>
      <c r="J93" s="25">
        <v>18</v>
      </c>
      <c r="K93" s="557" t="s">
        <v>51</v>
      </c>
      <c r="L93" s="558"/>
    </row>
    <row r="94" spans="1:18" ht="16.2" customHeight="1" x14ac:dyDescent="0.25">
      <c r="A94" s="317" t="s">
        <v>59</v>
      </c>
      <c r="B94" s="25"/>
      <c r="C94" s="410"/>
      <c r="D94" s="414">
        <v>0</v>
      </c>
      <c r="E94" s="138">
        <f t="shared" si="8"/>
        <v>0</v>
      </c>
      <c r="F94" s="25"/>
      <c r="G94" s="410"/>
      <c r="H94" s="414">
        <v>0</v>
      </c>
      <c r="I94" s="138">
        <f t="shared" si="9"/>
        <v>0</v>
      </c>
      <c r="J94" s="25"/>
      <c r="K94" s="456" t="s">
        <v>51</v>
      </c>
      <c r="L94" s="457"/>
    </row>
    <row r="95" spans="1:18" ht="16.2" customHeight="1" x14ac:dyDescent="0.25">
      <c r="A95" s="320" t="s">
        <v>50</v>
      </c>
      <c r="B95" s="25"/>
      <c r="C95" s="411"/>
      <c r="D95" s="405">
        <v>0</v>
      </c>
      <c r="E95" s="132">
        <f t="shared" si="8"/>
        <v>0</v>
      </c>
      <c r="F95" s="25"/>
      <c r="G95" s="411"/>
      <c r="H95" s="405">
        <v>0</v>
      </c>
      <c r="I95" s="132">
        <f t="shared" si="9"/>
        <v>0</v>
      </c>
      <c r="J95" s="25"/>
      <c r="K95" s="530"/>
      <c r="L95" s="531"/>
    </row>
    <row r="96" spans="1:18" ht="16.2" customHeight="1" x14ac:dyDescent="0.25">
      <c r="A96" s="322" t="s">
        <v>109</v>
      </c>
      <c r="B96" s="25"/>
      <c r="C96" s="196"/>
      <c r="D96" s="204"/>
      <c r="E96" s="205"/>
      <c r="F96" s="199"/>
      <c r="G96" s="196"/>
      <c r="H96" s="204"/>
      <c r="I96" s="122"/>
      <c r="J96" s="25"/>
      <c r="K96" s="261"/>
      <c r="L96" s="262"/>
    </row>
    <row r="97" spans="1:18" ht="16.2" customHeight="1" x14ac:dyDescent="0.25">
      <c r="A97" s="317" t="s">
        <v>110</v>
      </c>
      <c r="B97" s="25"/>
      <c r="C97" s="410"/>
      <c r="D97" s="414">
        <v>0</v>
      </c>
      <c r="E97" s="138">
        <f t="shared" ref="E97:E98" si="10">C97*D97</f>
        <v>0</v>
      </c>
      <c r="F97" s="25"/>
      <c r="G97" s="143">
        <v>100</v>
      </c>
      <c r="H97" s="414">
        <v>0</v>
      </c>
      <c r="I97" s="138">
        <f t="shared" ref="I97:I98" si="11">G97*H97</f>
        <v>0</v>
      </c>
      <c r="J97" s="25"/>
      <c r="K97" s="456" t="s">
        <v>65</v>
      </c>
      <c r="L97" s="532"/>
    </row>
    <row r="98" spans="1:18" ht="16.2" customHeight="1" x14ac:dyDescent="0.25">
      <c r="A98" s="320" t="s">
        <v>57</v>
      </c>
      <c r="B98" s="25"/>
      <c r="C98" s="410"/>
      <c r="D98" s="414">
        <v>0</v>
      </c>
      <c r="E98" s="138">
        <f t="shared" si="10"/>
        <v>0</v>
      </c>
      <c r="F98" s="25"/>
      <c r="G98" s="143">
        <v>36</v>
      </c>
      <c r="H98" s="414">
        <v>0</v>
      </c>
      <c r="I98" s="138">
        <f t="shared" si="11"/>
        <v>0</v>
      </c>
      <c r="J98" s="25"/>
      <c r="K98" s="456" t="s">
        <v>64</v>
      </c>
      <c r="L98" s="532"/>
    </row>
    <row r="99" spans="1:18" ht="16.2" customHeight="1" x14ac:dyDescent="0.25">
      <c r="A99" s="319" t="s">
        <v>39</v>
      </c>
      <c r="B99" s="25"/>
      <c r="C99" s="196"/>
      <c r="D99" s="204"/>
      <c r="E99" s="205"/>
      <c r="F99" s="199"/>
      <c r="G99" s="196"/>
      <c r="H99" s="204"/>
      <c r="I99" s="122"/>
      <c r="J99" s="25"/>
      <c r="K99" s="261"/>
      <c r="L99" s="262"/>
      <c r="O99" s="1" t="s">
        <v>39</v>
      </c>
      <c r="R99" s="1" t="s">
        <v>187</v>
      </c>
    </row>
    <row r="100" spans="1:18" ht="15.6" customHeight="1" x14ac:dyDescent="0.25">
      <c r="A100" s="317" t="s">
        <v>39</v>
      </c>
      <c r="B100" s="25"/>
      <c r="C100" s="412"/>
      <c r="D100" s="388">
        <v>0</v>
      </c>
      <c r="E100" s="111">
        <f>C100*D100</f>
        <v>0</v>
      </c>
      <c r="F100" s="25"/>
      <c r="G100" s="416">
        <v>80</v>
      </c>
      <c r="H100" s="388">
        <v>0</v>
      </c>
      <c r="I100" s="111">
        <f>G100*H100</f>
        <v>0</v>
      </c>
      <c r="J100" s="25"/>
      <c r="K100" s="456"/>
      <c r="L100" s="457"/>
      <c r="N100" s="1">
        <v>80</v>
      </c>
      <c r="Q100" s="1">
        <v>200</v>
      </c>
    </row>
    <row r="101" spans="1:18" ht="15.75" customHeight="1" x14ac:dyDescent="0.25">
      <c r="A101" s="317" t="s">
        <v>111</v>
      </c>
      <c r="B101" s="25"/>
      <c r="C101" s="412"/>
      <c r="D101" s="388">
        <v>0</v>
      </c>
      <c r="E101" s="111">
        <f t="shared" ref="E101:E102" si="12">C101*D101</f>
        <v>0</v>
      </c>
      <c r="F101" s="25"/>
      <c r="G101" s="416">
        <v>200</v>
      </c>
      <c r="H101" s="388">
        <v>0</v>
      </c>
      <c r="I101" s="111">
        <f t="shared" ref="I101:I102" si="13">G101*H101</f>
        <v>0</v>
      </c>
      <c r="J101" s="25"/>
      <c r="K101" s="456"/>
      <c r="L101" s="457"/>
      <c r="N101" s="1">
        <v>100</v>
      </c>
      <c r="Q101" s="1">
        <v>300</v>
      </c>
    </row>
    <row r="102" spans="1:18" ht="15.75" customHeight="1" x14ac:dyDescent="0.25">
      <c r="A102" s="323" t="s">
        <v>55</v>
      </c>
      <c r="B102" s="25"/>
      <c r="C102" s="404"/>
      <c r="D102" s="405">
        <v>0</v>
      </c>
      <c r="E102" s="132">
        <f t="shared" si="12"/>
        <v>0</v>
      </c>
      <c r="F102" s="25"/>
      <c r="G102" s="139">
        <v>50</v>
      </c>
      <c r="H102" s="405">
        <v>0</v>
      </c>
      <c r="I102" s="132">
        <f t="shared" si="13"/>
        <v>0</v>
      </c>
      <c r="J102" s="25"/>
      <c r="K102" s="456" t="s">
        <v>133</v>
      </c>
      <c r="L102" s="527"/>
      <c r="N102" s="1">
        <v>120</v>
      </c>
      <c r="Q102" s="1">
        <v>400</v>
      </c>
    </row>
    <row r="103" spans="1:18" ht="15.75" customHeight="1" x14ac:dyDescent="0.25">
      <c r="A103" s="324" t="s">
        <v>112</v>
      </c>
      <c r="B103" s="25"/>
      <c r="C103" s="203"/>
      <c r="D103" s="201"/>
      <c r="E103" s="202"/>
      <c r="F103" s="199"/>
      <c r="G103" s="203"/>
      <c r="H103" s="201"/>
      <c r="I103" s="202"/>
      <c r="J103" s="25"/>
      <c r="K103" s="261"/>
      <c r="L103" s="262"/>
      <c r="O103" s="1" t="s">
        <v>113</v>
      </c>
    </row>
    <row r="104" spans="1:18" ht="15.75" customHeight="1" x14ac:dyDescent="0.25">
      <c r="A104" s="321" t="s">
        <v>113</v>
      </c>
      <c r="B104" s="65"/>
      <c r="C104" s="402"/>
      <c r="D104" s="388">
        <v>0</v>
      </c>
      <c r="E104" s="111">
        <f>C104*D104</f>
        <v>0</v>
      </c>
      <c r="F104" s="65"/>
      <c r="G104" s="417">
        <v>200</v>
      </c>
      <c r="H104" s="388">
        <v>0</v>
      </c>
      <c r="I104" s="111">
        <f>G104*H104</f>
        <v>0</v>
      </c>
      <c r="J104" s="65"/>
      <c r="K104" s="456" t="s">
        <v>114</v>
      </c>
      <c r="L104" s="532"/>
      <c r="N104" s="1">
        <v>200</v>
      </c>
    </row>
    <row r="105" spans="1:18" ht="15.75" customHeight="1" x14ac:dyDescent="0.25">
      <c r="A105" s="317" t="s">
        <v>134</v>
      </c>
      <c r="B105" s="25"/>
      <c r="C105" s="412"/>
      <c r="D105" s="388">
        <v>0</v>
      </c>
      <c r="E105" s="111">
        <f>C105*D105</f>
        <v>0</v>
      </c>
      <c r="F105" s="25"/>
      <c r="G105" s="141">
        <v>50</v>
      </c>
      <c r="H105" s="388">
        <v>0</v>
      </c>
      <c r="I105" s="111">
        <f>G105*H105</f>
        <v>0</v>
      </c>
      <c r="J105" s="25"/>
      <c r="K105" s="456" t="s">
        <v>115</v>
      </c>
      <c r="L105" s="532"/>
      <c r="N105" s="1">
        <v>360</v>
      </c>
    </row>
    <row r="106" spans="1:18" s="14" customFormat="1" ht="15.75" customHeight="1" x14ac:dyDescent="0.25">
      <c r="A106" s="322" t="s">
        <v>177</v>
      </c>
      <c r="B106" s="25"/>
      <c r="C106" s="200"/>
      <c r="D106" s="197"/>
      <c r="E106" s="198"/>
      <c r="F106" s="199"/>
      <c r="G106" s="200"/>
      <c r="H106" s="197"/>
      <c r="I106" s="198"/>
      <c r="J106" s="25"/>
      <c r="K106" s="456"/>
      <c r="L106" s="457"/>
      <c r="N106" s="1">
        <v>420</v>
      </c>
      <c r="R106" s="1"/>
    </row>
    <row r="107" spans="1:18" ht="15.75" customHeight="1" x14ac:dyDescent="0.25">
      <c r="A107" s="320" t="s">
        <v>91</v>
      </c>
      <c r="B107" s="25"/>
      <c r="C107" s="411"/>
      <c r="D107" s="405">
        <v>0</v>
      </c>
      <c r="E107" s="132">
        <f t="shared" ref="E107:E110" si="14">C107*D107</f>
        <v>0</v>
      </c>
      <c r="F107" s="25"/>
      <c r="G107" s="440">
        <v>15</v>
      </c>
      <c r="H107" s="405">
        <v>0</v>
      </c>
      <c r="I107" s="132">
        <f t="shared" ref="I107:I111" si="15">G107*H107</f>
        <v>0</v>
      </c>
      <c r="J107" s="25"/>
      <c r="K107" s="530"/>
      <c r="L107" s="531"/>
      <c r="O107" s="1" t="s">
        <v>91</v>
      </c>
    </row>
    <row r="108" spans="1:18" ht="15.75" customHeight="1" x14ac:dyDescent="0.25">
      <c r="A108" s="319" t="s">
        <v>117</v>
      </c>
      <c r="B108" s="199"/>
      <c r="C108" s="196"/>
      <c r="D108" s="210"/>
      <c r="E108" s="211"/>
      <c r="F108" s="199"/>
      <c r="G108" s="196"/>
      <c r="H108" s="210"/>
      <c r="I108" s="211"/>
      <c r="J108" s="25"/>
      <c r="K108" s="259"/>
      <c r="L108" s="260"/>
      <c r="N108" s="1">
        <v>15</v>
      </c>
    </row>
    <row r="109" spans="1:18" s="14" customFormat="1" ht="15" customHeight="1" x14ac:dyDescent="0.25">
      <c r="A109" s="415"/>
      <c r="B109" s="25"/>
      <c r="C109" s="410"/>
      <c r="D109" s="414">
        <v>0</v>
      </c>
      <c r="E109" s="138">
        <f t="shared" si="14"/>
        <v>0</v>
      </c>
      <c r="F109" s="25"/>
      <c r="G109" s="410"/>
      <c r="H109" s="414">
        <v>0</v>
      </c>
      <c r="I109" s="138">
        <f t="shared" si="15"/>
        <v>0</v>
      </c>
      <c r="J109" s="25"/>
      <c r="K109" s="259"/>
      <c r="L109" s="260"/>
      <c r="N109" s="1">
        <v>60</v>
      </c>
    </row>
    <row r="110" spans="1:18" s="14" customFormat="1" ht="15" customHeight="1" x14ac:dyDescent="0.25">
      <c r="A110" s="415"/>
      <c r="B110" s="25"/>
      <c r="C110" s="410"/>
      <c r="D110" s="414">
        <v>0</v>
      </c>
      <c r="E110" s="138">
        <f t="shared" si="14"/>
        <v>0</v>
      </c>
      <c r="F110" s="25"/>
      <c r="G110" s="410"/>
      <c r="H110" s="414">
        <v>0</v>
      </c>
      <c r="I110" s="138">
        <f t="shared" si="15"/>
        <v>0</v>
      </c>
      <c r="J110" s="25"/>
      <c r="K110" s="259"/>
      <c r="L110" s="260"/>
      <c r="N110" s="1">
        <v>120</v>
      </c>
    </row>
    <row r="111" spans="1:18" s="14" customFormat="1" ht="15" customHeight="1" thickBot="1" x14ac:dyDescent="0.3">
      <c r="A111" s="403"/>
      <c r="B111" s="25"/>
      <c r="C111" s="413"/>
      <c r="D111" s="408">
        <v>0</v>
      </c>
      <c r="E111" s="133">
        <f t="shared" si="8"/>
        <v>0</v>
      </c>
      <c r="F111" s="25"/>
      <c r="G111" s="413"/>
      <c r="H111" s="408">
        <v>0</v>
      </c>
      <c r="I111" s="133">
        <f t="shared" si="15"/>
        <v>0</v>
      </c>
      <c r="J111" s="25"/>
      <c r="K111" s="535"/>
      <c r="L111" s="536"/>
    </row>
    <row r="112" spans="1:18" s="14" customFormat="1" ht="15" customHeight="1" x14ac:dyDescent="0.25">
      <c r="A112" s="325" t="s">
        <v>2</v>
      </c>
      <c r="B112" s="5"/>
      <c r="C112" s="127"/>
      <c r="D112" s="127">
        <f>SUM(D90:D111)</f>
        <v>0</v>
      </c>
      <c r="E112" s="114">
        <f>SUM(E91:E111)</f>
        <v>0</v>
      </c>
      <c r="F112" s="32"/>
      <c r="G112" s="127"/>
      <c r="H112" s="127">
        <f>SUM(H90:H111)</f>
        <v>0</v>
      </c>
      <c r="I112" s="114">
        <f>SUM(I91:I111)</f>
        <v>0</v>
      </c>
      <c r="J112" s="32"/>
      <c r="K112" s="128"/>
      <c r="L112" s="228"/>
    </row>
    <row r="113" spans="1:18" s="14" customFormat="1" ht="23.4" customHeight="1" x14ac:dyDescent="0.25">
      <c r="A113" s="520" t="s">
        <v>99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</row>
    <row r="114" spans="1:18" ht="15.75" customHeight="1" thickBot="1" x14ac:dyDescent="0.3">
      <c r="A114" s="19"/>
      <c r="B114" s="5"/>
      <c r="C114" s="93" t="str">
        <f>C4</f>
        <v>Current year (optional)</v>
      </c>
      <c r="D114" s="257"/>
      <c r="E114" s="94"/>
      <c r="F114" s="32"/>
      <c r="G114" s="93" t="str">
        <f>G4</f>
        <v>Future year</v>
      </c>
      <c r="H114" s="257"/>
      <c r="I114" s="94"/>
      <c r="J114" s="32"/>
      <c r="K114" s="473"/>
      <c r="L114" s="473"/>
    </row>
    <row r="115" spans="1:18" s="14" customFormat="1" ht="15" customHeight="1" thickBot="1" x14ac:dyDescent="0.3">
      <c r="A115" s="10">
        <v>3.1</v>
      </c>
      <c r="B115" s="5"/>
      <c r="C115" s="7" t="s">
        <v>30</v>
      </c>
      <c r="D115" s="7"/>
      <c r="E115" s="129"/>
      <c r="F115" s="5"/>
      <c r="G115" s="6" t="s">
        <v>30</v>
      </c>
      <c r="H115" s="7"/>
      <c r="I115" s="129"/>
      <c r="J115" s="5"/>
      <c r="K115" s="7"/>
      <c r="L115" s="8"/>
    </row>
    <row r="116" spans="1:18" s="14" customFormat="1" ht="15" customHeight="1" thickBot="1" x14ac:dyDescent="0.3">
      <c r="A116" s="309" t="s">
        <v>3</v>
      </c>
      <c r="B116" s="9"/>
      <c r="C116" s="117" t="s">
        <v>38</v>
      </c>
      <c r="D116" s="40" t="s">
        <v>4</v>
      </c>
      <c r="E116" s="109" t="s">
        <v>0</v>
      </c>
      <c r="F116" s="9"/>
      <c r="G116" s="117" t="s">
        <v>38</v>
      </c>
      <c r="H116" s="40" t="s">
        <v>4</v>
      </c>
      <c r="I116" s="109" t="s">
        <v>0</v>
      </c>
      <c r="J116" s="9"/>
      <c r="K116" s="547" t="s">
        <v>10</v>
      </c>
      <c r="L116" s="548"/>
    </row>
    <row r="117" spans="1:18" s="14" customFormat="1" ht="15" customHeight="1" x14ac:dyDescent="0.25">
      <c r="A117" s="322" t="s">
        <v>108</v>
      </c>
      <c r="B117" s="214"/>
      <c r="C117" s="329"/>
      <c r="D117" s="216"/>
      <c r="E117" s="217"/>
      <c r="F117" s="214"/>
      <c r="G117" s="218"/>
      <c r="H117" s="216"/>
      <c r="I117" s="217"/>
      <c r="J117" s="214"/>
      <c r="K117" s="215"/>
      <c r="L117" s="213"/>
    </row>
    <row r="118" spans="1:18" s="14" customFormat="1" ht="15" customHeight="1" x14ac:dyDescent="0.25">
      <c r="A118" s="323" t="s">
        <v>118</v>
      </c>
      <c r="B118" s="25"/>
      <c r="C118" s="404"/>
      <c r="D118" s="405">
        <v>0</v>
      </c>
      <c r="E118" s="132">
        <f t="shared" ref="E118:E119" si="16">C118*D118</f>
        <v>0</v>
      </c>
      <c r="F118" s="25"/>
      <c r="G118" s="404"/>
      <c r="H118" s="405">
        <v>0</v>
      </c>
      <c r="I118" s="132">
        <f t="shared" ref="I118:I119" si="17">G118*H118</f>
        <v>0</v>
      </c>
      <c r="J118" s="25"/>
      <c r="K118" s="456" t="s">
        <v>51</v>
      </c>
      <c r="L118" s="532"/>
    </row>
    <row r="119" spans="1:18" s="14" customFormat="1" ht="15" customHeight="1" x14ac:dyDescent="0.25">
      <c r="A119" s="323" t="s">
        <v>119</v>
      </c>
      <c r="B119" s="25"/>
      <c r="C119" s="404"/>
      <c r="D119" s="405">
        <v>0</v>
      </c>
      <c r="E119" s="132">
        <f t="shared" si="16"/>
        <v>0</v>
      </c>
      <c r="F119" s="25"/>
      <c r="G119" s="404"/>
      <c r="H119" s="405">
        <v>0</v>
      </c>
      <c r="I119" s="132">
        <f t="shared" si="17"/>
        <v>0</v>
      </c>
      <c r="J119" s="25"/>
      <c r="K119" s="526"/>
      <c r="L119" s="551"/>
    </row>
    <row r="120" spans="1:18" s="14" customFormat="1" ht="15" customHeight="1" x14ac:dyDescent="0.25">
      <c r="A120" s="324" t="s">
        <v>36</v>
      </c>
      <c r="B120" s="199"/>
      <c r="C120" s="219"/>
      <c r="D120" s="201"/>
      <c r="E120" s="202"/>
      <c r="F120" s="199"/>
      <c r="G120" s="219"/>
      <c r="H120" s="201"/>
      <c r="I120" s="132"/>
      <c r="J120" s="25"/>
      <c r="K120" s="263"/>
      <c r="L120" s="264"/>
    </row>
    <row r="121" spans="1:18" ht="15.75" customHeight="1" x14ac:dyDescent="0.25">
      <c r="A121" s="323" t="s">
        <v>36</v>
      </c>
      <c r="B121" s="25"/>
      <c r="C121" s="404"/>
      <c r="D121" s="405">
        <v>0</v>
      </c>
      <c r="E121" s="132">
        <f>C121*D121</f>
        <v>0</v>
      </c>
      <c r="F121" s="25"/>
      <c r="G121" s="404"/>
      <c r="H121" s="405">
        <v>0</v>
      </c>
      <c r="I121" s="132">
        <f>G121*H121</f>
        <v>0</v>
      </c>
      <c r="J121" s="25"/>
      <c r="K121" s="456" t="s">
        <v>51</v>
      </c>
      <c r="L121" s="457"/>
    </row>
    <row r="122" spans="1:18" ht="15.75" customHeight="1" x14ac:dyDescent="0.25">
      <c r="A122" s="324" t="s">
        <v>120</v>
      </c>
      <c r="B122" s="199"/>
      <c r="C122" s="219"/>
      <c r="D122" s="201"/>
      <c r="E122" s="202"/>
      <c r="F122" s="199"/>
      <c r="G122" s="219"/>
      <c r="H122" s="201"/>
      <c r="I122" s="132"/>
      <c r="J122" s="25"/>
      <c r="K122" s="261"/>
      <c r="L122" s="262"/>
    </row>
    <row r="123" spans="1:18" ht="15.75" customHeight="1" x14ac:dyDescent="0.25">
      <c r="A123" s="323" t="s">
        <v>54</v>
      </c>
      <c r="B123" s="25"/>
      <c r="C123" s="404"/>
      <c r="D123" s="405">
        <v>0</v>
      </c>
      <c r="E123" s="132">
        <f t="shared" ref="E123:E127" si="18">C123*D123</f>
        <v>0</v>
      </c>
      <c r="F123" s="25"/>
      <c r="G123" s="404"/>
      <c r="H123" s="405">
        <v>0</v>
      </c>
      <c r="I123" s="132">
        <f t="shared" ref="I123:I127" si="19">G123*H123</f>
        <v>0</v>
      </c>
      <c r="J123" s="25"/>
      <c r="K123" s="552"/>
      <c r="L123" s="553"/>
      <c r="R123" s="14"/>
    </row>
    <row r="124" spans="1:18" s="75" customFormat="1" ht="15.75" customHeight="1" x14ac:dyDescent="0.25">
      <c r="A124" s="323" t="s">
        <v>52</v>
      </c>
      <c r="B124" s="25"/>
      <c r="C124" s="404"/>
      <c r="D124" s="405">
        <v>0</v>
      </c>
      <c r="E124" s="132">
        <f t="shared" si="18"/>
        <v>0</v>
      </c>
      <c r="F124" s="25"/>
      <c r="G124" s="404"/>
      <c r="H124" s="405">
        <v>0</v>
      </c>
      <c r="I124" s="132">
        <f t="shared" si="19"/>
        <v>0</v>
      </c>
      <c r="J124" s="25"/>
      <c r="K124" s="552"/>
      <c r="L124" s="553"/>
      <c r="R124" s="1"/>
    </row>
    <row r="125" spans="1:18" s="75" customFormat="1" ht="15.75" customHeight="1" x14ac:dyDescent="0.25">
      <c r="A125" s="323" t="s">
        <v>53</v>
      </c>
      <c r="B125" s="25"/>
      <c r="C125" s="404"/>
      <c r="D125" s="405">
        <v>0</v>
      </c>
      <c r="E125" s="132">
        <f t="shared" si="18"/>
        <v>0</v>
      </c>
      <c r="F125" s="25"/>
      <c r="G125" s="404"/>
      <c r="H125" s="405">
        <v>0</v>
      </c>
      <c r="I125" s="132">
        <f t="shared" si="19"/>
        <v>0</v>
      </c>
      <c r="J125" s="25"/>
      <c r="K125" s="552"/>
      <c r="L125" s="553"/>
      <c r="R125" s="1"/>
    </row>
    <row r="126" spans="1:18" s="75" customFormat="1" ht="15.75" customHeight="1" x14ac:dyDescent="0.25">
      <c r="A126" s="324" t="s">
        <v>116</v>
      </c>
      <c r="B126" s="199"/>
      <c r="C126" s="219"/>
      <c r="D126" s="201"/>
      <c r="E126" s="202"/>
      <c r="F126" s="199"/>
      <c r="G126" s="219"/>
      <c r="H126" s="201"/>
      <c r="I126" s="132"/>
      <c r="J126" s="25"/>
      <c r="K126" s="265"/>
      <c r="L126" s="266"/>
      <c r="R126" s="1"/>
    </row>
    <row r="127" spans="1:18" s="75" customFormat="1" ht="15.75" customHeight="1" x14ac:dyDescent="0.25">
      <c r="A127" s="317" t="s">
        <v>189</v>
      </c>
      <c r="B127" s="25"/>
      <c r="C127" s="404"/>
      <c r="D127" s="405">
        <v>0</v>
      </c>
      <c r="E127" s="132">
        <f t="shared" si="18"/>
        <v>0</v>
      </c>
      <c r="F127" s="25"/>
      <c r="G127" s="404"/>
      <c r="H127" s="405">
        <v>0</v>
      </c>
      <c r="I127" s="132">
        <f t="shared" si="19"/>
        <v>0</v>
      </c>
      <c r="J127" s="25"/>
      <c r="K127" s="526"/>
      <c r="L127" s="551"/>
    </row>
    <row r="128" spans="1:18" s="75" customFormat="1" ht="15.75" customHeight="1" x14ac:dyDescent="0.25">
      <c r="A128" s="322" t="s">
        <v>121</v>
      </c>
      <c r="B128" s="199"/>
      <c r="C128" s="219"/>
      <c r="D128" s="201"/>
      <c r="E128" s="202"/>
      <c r="F128" s="199"/>
      <c r="G128" s="219"/>
      <c r="H128" s="201"/>
      <c r="I128" s="132"/>
      <c r="J128" s="25"/>
      <c r="K128" s="263"/>
      <c r="L128" s="264"/>
    </row>
    <row r="129" spans="1:18" s="75" customFormat="1" ht="15.75" customHeight="1" x14ac:dyDescent="0.25">
      <c r="A129" s="317" t="s">
        <v>82</v>
      </c>
      <c r="B129" s="25"/>
      <c r="C129" s="412"/>
      <c r="D129" s="388">
        <v>0</v>
      </c>
      <c r="E129" s="111">
        <f>C129*D129</f>
        <v>0</v>
      </c>
      <c r="F129" s="25"/>
      <c r="G129" s="412"/>
      <c r="H129" s="388">
        <v>0</v>
      </c>
      <c r="I129" s="111">
        <f>G129*H129</f>
        <v>0</v>
      </c>
      <c r="J129" s="25"/>
      <c r="K129" s="526"/>
      <c r="L129" s="551"/>
    </row>
    <row r="130" spans="1:18" s="75" customFormat="1" ht="15.75" customHeight="1" x14ac:dyDescent="0.25">
      <c r="A130" s="317" t="s">
        <v>122</v>
      </c>
      <c r="B130" s="25"/>
      <c r="C130" s="412"/>
      <c r="D130" s="388">
        <v>0</v>
      </c>
      <c r="E130" s="111">
        <f t="shared" ref="E130:E131" si="20">C130*D130</f>
        <v>0</v>
      </c>
      <c r="F130" s="25"/>
      <c r="G130" s="412"/>
      <c r="H130" s="388">
        <v>0</v>
      </c>
      <c r="I130" s="111">
        <f t="shared" ref="I130:I131" si="21">G130*H130</f>
        <v>0</v>
      </c>
      <c r="J130" s="25"/>
      <c r="K130" s="526"/>
      <c r="L130" s="551"/>
    </row>
    <row r="131" spans="1:18" s="75" customFormat="1" ht="15.75" customHeight="1" x14ac:dyDescent="0.25">
      <c r="A131" s="317" t="s">
        <v>56</v>
      </c>
      <c r="B131" s="25"/>
      <c r="C131" s="412"/>
      <c r="D131" s="388">
        <v>0</v>
      </c>
      <c r="E131" s="111">
        <f t="shared" si="20"/>
        <v>0</v>
      </c>
      <c r="F131" s="25"/>
      <c r="G131" s="412"/>
      <c r="H131" s="388">
        <v>0</v>
      </c>
      <c r="I131" s="111">
        <f t="shared" si="21"/>
        <v>0</v>
      </c>
      <c r="J131" s="25"/>
      <c r="K131" s="526"/>
      <c r="L131" s="551"/>
    </row>
    <row r="132" spans="1:18" s="75" customFormat="1" ht="15.75" customHeight="1" x14ac:dyDescent="0.25">
      <c r="A132" s="322" t="s">
        <v>117</v>
      </c>
      <c r="B132" s="199"/>
      <c r="C132" s="200"/>
      <c r="D132" s="197"/>
      <c r="E132" s="198"/>
      <c r="F132" s="199"/>
      <c r="G132" s="200"/>
      <c r="H132" s="197"/>
      <c r="I132" s="111"/>
      <c r="J132" s="25"/>
      <c r="K132" s="263"/>
      <c r="L132" s="264"/>
    </row>
    <row r="133" spans="1:18" s="75" customFormat="1" ht="15.75" customHeight="1" x14ac:dyDescent="0.25">
      <c r="A133" s="403"/>
      <c r="B133" s="25"/>
      <c r="C133" s="412"/>
      <c r="D133" s="388">
        <v>0</v>
      </c>
      <c r="E133" s="111">
        <f>C133*D133</f>
        <v>0</v>
      </c>
      <c r="F133" s="25"/>
      <c r="G133" s="412"/>
      <c r="H133" s="388">
        <v>0</v>
      </c>
      <c r="I133" s="111">
        <f>G133*H133</f>
        <v>0</v>
      </c>
      <c r="J133" s="25"/>
      <c r="K133" s="526"/>
      <c r="L133" s="551"/>
    </row>
    <row r="134" spans="1:18" s="75" customFormat="1" ht="15.75" customHeight="1" x14ac:dyDescent="0.25">
      <c r="A134" s="403"/>
      <c r="B134" s="25"/>
      <c r="C134" s="409"/>
      <c r="D134" s="405">
        <v>0</v>
      </c>
      <c r="E134" s="132">
        <f t="shared" ref="E134" si="22">C134*D134</f>
        <v>0</v>
      </c>
      <c r="F134" s="25"/>
      <c r="G134" s="409"/>
      <c r="H134" s="405">
        <v>0</v>
      </c>
      <c r="I134" s="132">
        <f t="shared" ref="I134" si="23">G134*H134</f>
        <v>0</v>
      </c>
      <c r="J134" s="25"/>
      <c r="K134" s="526"/>
      <c r="L134" s="551"/>
    </row>
    <row r="135" spans="1:18" s="75" customFormat="1" ht="15.75" customHeight="1" thickBot="1" x14ac:dyDescent="0.3">
      <c r="A135" s="422"/>
      <c r="B135" s="25"/>
      <c r="C135" s="421"/>
      <c r="D135" s="392">
        <v>0</v>
      </c>
      <c r="E135" s="113">
        <f>C135*D135</f>
        <v>0</v>
      </c>
      <c r="F135" s="25"/>
      <c r="G135" s="421"/>
      <c r="H135" s="392">
        <v>0</v>
      </c>
      <c r="I135" s="113">
        <f>G135*H135</f>
        <v>0</v>
      </c>
      <c r="J135" s="25"/>
      <c r="K135" s="528"/>
      <c r="L135" s="529"/>
    </row>
    <row r="136" spans="1:18" s="75" customFormat="1" ht="15.75" customHeight="1" x14ac:dyDescent="0.25">
      <c r="A136" s="325" t="s">
        <v>2</v>
      </c>
      <c r="B136" s="5"/>
      <c r="C136" s="45"/>
      <c r="D136" s="45">
        <f>SUM(D117:D135)</f>
        <v>0</v>
      </c>
      <c r="E136" s="114">
        <f>SUM(E117:E135)</f>
        <v>0</v>
      </c>
      <c r="F136" s="5"/>
      <c r="G136" s="45"/>
      <c r="H136" s="45">
        <f>SUM(H117:H135)</f>
        <v>0</v>
      </c>
      <c r="I136" s="114">
        <f>SUM(I117:I135)</f>
        <v>0</v>
      </c>
      <c r="J136" s="5"/>
      <c r="K136" s="46"/>
      <c r="L136" s="228"/>
    </row>
    <row r="137" spans="1:18" s="75" customFormat="1" ht="23.4" customHeight="1" x14ac:dyDescent="0.25">
      <c r="A137" s="520" t="s">
        <v>149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</row>
    <row r="138" spans="1:18" s="75" customFormat="1" ht="15.75" customHeight="1" thickBot="1" x14ac:dyDescent="0.3">
      <c r="A138" s="73"/>
      <c r="B138" s="74"/>
      <c r="C138" s="76"/>
      <c r="D138" s="76"/>
      <c r="E138" s="77"/>
      <c r="F138" s="74"/>
      <c r="G138" s="76"/>
      <c r="H138" s="76"/>
      <c r="I138" s="77"/>
      <c r="J138" s="74"/>
      <c r="K138" s="78"/>
      <c r="L138" s="79"/>
    </row>
    <row r="139" spans="1:18" s="4" customFormat="1" ht="15.75" customHeight="1" thickBot="1" x14ac:dyDescent="0.3">
      <c r="A139" s="10">
        <v>3.2</v>
      </c>
      <c r="B139" s="5"/>
      <c r="C139" s="7" t="s">
        <v>149</v>
      </c>
      <c r="D139" s="7"/>
      <c r="E139" s="129"/>
      <c r="F139" s="5"/>
      <c r="G139" s="7" t="s">
        <v>149</v>
      </c>
      <c r="H139" s="7"/>
      <c r="I139" s="129"/>
      <c r="J139" s="5"/>
      <c r="K139" s="7"/>
      <c r="L139" s="8"/>
      <c r="R139" s="75"/>
    </row>
    <row r="140" spans="1:18" s="4" customFormat="1" ht="15.75" customHeight="1" thickBot="1" x14ac:dyDescent="0.3">
      <c r="A140" s="309" t="s">
        <v>3</v>
      </c>
      <c r="B140" s="9"/>
      <c r="C140" s="117" t="s">
        <v>38</v>
      </c>
      <c r="D140" s="40" t="s">
        <v>4</v>
      </c>
      <c r="E140" s="109" t="s">
        <v>0</v>
      </c>
      <c r="F140" s="9"/>
      <c r="G140" s="117" t="s">
        <v>38</v>
      </c>
      <c r="H140" s="40" t="s">
        <v>4</v>
      </c>
      <c r="I140" s="109" t="s">
        <v>0</v>
      </c>
      <c r="J140" s="9"/>
      <c r="K140" s="547" t="s">
        <v>10</v>
      </c>
      <c r="L140" s="548"/>
    </row>
    <row r="141" spans="1:18" s="4" customFormat="1" ht="15.75" customHeight="1" x14ac:dyDescent="0.25">
      <c r="A141" s="323" t="s">
        <v>83</v>
      </c>
      <c r="B141" s="25"/>
      <c r="C141" s="395"/>
      <c r="D141" s="388">
        <v>0</v>
      </c>
      <c r="E141" s="111">
        <f>C141*D141</f>
        <v>0</v>
      </c>
      <c r="F141" s="25"/>
      <c r="G141" s="385"/>
      <c r="H141" s="388">
        <v>0</v>
      </c>
      <c r="I141" s="111">
        <f>G141*H141</f>
        <v>0</v>
      </c>
      <c r="J141" s="25"/>
      <c r="K141" s="526"/>
      <c r="L141" s="551"/>
    </row>
    <row r="142" spans="1:18" s="4" customFormat="1" ht="15.75" customHeight="1" x14ac:dyDescent="0.25">
      <c r="A142" s="317" t="s">
        <v>37</v>
      </c>
      <c r="B142" s="25"/>
      <c r="C142" s="412"/>
      <c r="D142" s="388">
        <v>0</v>
      </c>
      <c r="E142" s="111">
        <f>C142*D142</f>
        <v>0</v>
      </c>
      <c r="F142" s="25"/>
      <c r="G142" s="423"/>
      <c r="H142" s="388">
        <v>0</v>
      </c>
      <c r="I142" s="111">
        <f>G142*H142</f>
        <v>0</v>
      </c>
      <c r="J142" s="25"/>
      <c r="K142" s="526"/>
      <c r="L142" s="551"/>
    </row>
    <row r="143" spans="1:18" s="4" customFormat="1" ht="15.75" customHeight="1" x14ac:dyDescent="0.25">
      <c r="A143" s="317" t="s">
        <v>103</v>
      </c>
      <c r="B143" s="25"/>
      <c r="C143" s="411"/>
      <c r="D143" s="405">
        <v>0</v>
      </c>
      <c r="E143" s="132">
        <f t="shared" ref="E143:E145" si="24">C143*D143</f>
        <v>0</v>
      </c>
      <c r="F143" s="25"/>
      <c r="G143" s="411"/>
      <c r="H143" s="405">
        <v>0</v>
      </c>
      <c r="I143" s="132">
        <f t="shared" ref="I143:I145" si="25">G143*H143</f>
        <v>0</v>
      </c>
      <c r="J143" s="25"/>
      <c r="K143" s="526"/>
      <c r="L143" s="551"/>
    </row>
    <row r="144" spans="1:18" s="4" customFormat="1" ht="15.75" customHeight="1" x14ac:dyDescent="0.25">
      <c r="A144" s="317" t="s">
        <v>193</v>
      </c>
      <c r="B144" s="25"/>
      <c r="C144" s="411"/>
      <c r="D144" s="405">
        <v>0</v>
      </c>
      <c r="E144" s="132">
        <f t="shared" si="24"/>
        <v>0</v>
      </c>
      <c r="F144" s="25"/>
      <c r="G144" s="411"/>
      <c r="H144" s="405">
        <v>0</v>
      </c>
      <c r="I144" s="132">
        <f t="shared" si="25"/>
        <v>0</v>
      </c>
      <c r="J144" s="25"/>
      <c r="K144" s="526"/>
      <c r="L144" s="551"/>
    </row>
    <row r="145" spans="1:18" s="75" customFormat="1" ht="15.75" customHeight="1" x14ac:dyDescent="0.25">
      <c r="A145" s="323" t="s">
        <v>188</v>
      </c>
      <c r="B145" s="25"/>
      <c r="C145" s="404"/>
      <c r="D145" s="405">
        <v>0</v>
      </c>
      <c r="E145" s="132">
        <f t="shared" si="24"/>
        <v>0</v>
      </c>
      <c r="F145" s="25"/>
      <c r="G145" s="404"/>
      <c r="H145" s="405">
        <v>0</v>
      </c>
      <c r="I145" s="132">
        <f t="shared" si="25"/>
        <v>0</v>
      </c>
      <c r="J145" s="25"/>
      <c r="K145" s="375"/>
      <c r="L145" s="376"/>
    </row>
    <row r="146" spans="1:18" s="75" customFormat="1" ht="15.75" customHeight="1" x14ac:dyDescent="0.25">
      <c r="A146" s="323" t="s">
        <v>190</v>
      </c>
      <c r="B146" s="25"/>
      <c r="C146" s="404"/>
      <c r="D146" s="405">
        <v>0</v>
      </c>
      <c r="E146" s="132">
        <f t="shared" ref="E146" si="26">C146*D146</f>
        <v>0</v>
      </c>
      <c r="F146" s="25"/>
      <c r="G146" s="404"/>
      <c r="H146" s="405">
        <v>0</v>
      </c>
      <c r="I146" s="132">
        <f t="shared" ref="I146" si="27">G146*H146</f>
        <v>0</v>
      </c>
      <c r="J146" s="25"/>
      <c r="K146" s="375"/>
      <c r="L146" s="376"/>
    </row>
    <row r="147" spans="1:18" s="75" customFormat="1" ht="15.75" customHeight="1" x14ac:dyDescent="0.25">
      <c r="A147" s="323" t="s">
        <v>191</v>
      </c>
      <c r="B147" s="25"/>
      <c r="C147" s="404"/>
      <c r="D147" s="405">
        <v>0</v>
      </c>
      <c r="E147" s="132">
        <f t="shared" ref="E147" si="28">C147*D147</f>
        <v>0</v>
      </c>
      <c r="F147" s="25"/>
      <c r="G147" s="404"/>
      <c r="H147" s="405">
        <v>0</v>
      </c>
      <c r="I147" s="132">
        <f t="shared" ref="I147" si="29">G147*H147</f>
        <v>0</v>
      </c>
      <c r="J147" s="25"/>
      <c r="K147" s="375"/>
      <c r="L147" s="376"/>
    </row>
    <row r="148" spans="1:18" s="75" customFormat="1" ht="15.75" customHeight="1" x14ac:dyDescent="0.25">
      <c r="A148" s="323" t="s">
        <v>192</v>
      </c>
      <c r="B148" s="25"/>
      <c r="C148" s="404"/>
      <c r="D148" s="405">
        <v>0</v>
      </c>
      <c r="E148" s="132">
        <f t="shared" ref="E148" si="30">C148*D148</f>
        <v>0</v>
      </c>
      <c r="F148" s="25"/>
      <c r="G148" s="404"/>
      <c r="H148" s="405">
        <v>0</v>
      </c>
      <c r="I148" s="132">
        <f t="shared" ref="I148" si="31">G148*H148</f>
        <v>0</v>
      </c>
      <c r="J148" s="25"/>
      <c r="K148" s="375"/>
      <c r="L148" s="376"/>
    </row>
    <row r="149" spans="1:18" s="4" customFormat="1" ht="15.75" customHeight="1" x14ac:dyDescent="0.25">
      <c r="A149" s="403"/>
      <c r="B149" s="25"/>
      <c r="C149" s="412"/>
      <c r="D149" s="388">
        <v>0</v>
      </c>
      <c r="E149" s="111">
        <f>C149*D149</f>
        <v>0</v>
      </c>
      <c r="F149" s="25"/>
      <c r="G149" s="412"/>
      <c r="H149" s="388">
        <v>0</v>
      </c>
      <c r="I149" s="111">
        <f>G149*H149</f>
        <v>0</v>
      </c>
      <c r="J149" s="25"/>
      <c r="K149" s="456" t="s">
        <v>80</v>
      </c>
      <c r="L149" s="457"/>
    </row>
    <row r="150" spans="1:18" s="4" customFormat="1" ht="15.75" customHeight="1" x14ac:dyDescent="0.25">
      <c r="A150" s="403"/>
      <c r="B150" s="25"/>
      <c r="C150" s="411"/>
      <c r="D150" s="405">
        <v>0</v>
      </c>
      <c r="E150" s="132">
        <f t="shared" ref="E150" si="32">C150*D150</f>
        <v>0</v>
      </c>
      <c r="F150" s="25"/>
      <c r="G150" s="411"/>
      <c r="H150" s="405">
        <v>0</v>
      </c>
      <c r="I150" s="132">
        <f t="shared" ref="I150" si="33">G150*H150</f>
        <v>0</v>
      </c>
      <c r="J150" s="25"/>
      <c r="K150" s="456" t="s">
        <v>80</v>
      </c>
      <c r="L150" s="457"/>
    </row>
    <row r="151" spans="1:18" s="4" customFormat="1" ht="15.75" customHeight="1" thickBot="1" x14ac:dyDescent="0.3">
      <c r="A151" s="422"/>
      <c r="B151" s="25"/>
      <c r="C151" s="421"/>
      <c r="D151" s="392">
        <v>0</v>
      </c>
      <c r="E151" s="113">
        <f>C151*D151</f>
        <v>0</v>
      </c>
      <c r="F151" s="25"/>
      <c r="G151" s="421"/>
      <c r="H151" s="392">
        <v>0</v>
      </c>
      <c r="I151" s="113">
        <f>G151*H151</f>
        <v>0</v>
      </c>
      <c r="J151" s="25"/>
      <c r="K151" s="535" t="s">
        <v>80</v>
      </c>
      <c r="L151" s="536"/>
    </row>
    <row r="152" spans="1:18" s="4" customFormat="1" ht="15.75" customHeight="1" x14ac:dyDescent="0.25">
      <c r="A152" s="325" t="s">
        <v>2</v>
      </c>
      <c r="B152" s="5"/>
      <c r="C152" s="45"/>
      <c r="D152" s="45">
        <f>SUM(D141:D151)</f>
        <v>0</v>
      </c>
      <c r="E152" s="114">
        <f>SUM(E141:E151)</f>
        <v>0</v>
      </c>
      <c r="F152" s="5"/>
      <c r="G152" s="45"/>
      <c r="H152" s="45">
        <f>SUM(H141:H151)</f>
        <v>0</v>
      </c>
      <c r="I152" s="114">
        <f>SUM(I141:I151)</f>
        <v>0</v>
      </c>
      <c r="J152" s="5"/>
      <c r="K152" s="46"/>
      <c r="L152" s="228"/>
    </row>
    <row r="153" spans="1:18" s="4" customFormat="1" ht="24" customHeight="1" x14ac:dyDescent="0.25">
      <c r="A153" s="520" t="s">
        <v>135</v>
      </c>
      <c r="B153" s="521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</row>
    <row r="154" spans="1:18" ht="15.75" customHeight="1" thickBot="1" x14ac:dyDescent="0.3">
      <c r="A154" s="19"/>
      <c r="B154" s="5"/>
      <c r="C154" s="93" t="str">
        <f>C4</f>
        <v>Current year (optional)</v>
      </c>
      <c r="D154" s="257"/>
      <c r="E154" s="94"/>
      <c r="F154" s="32"/>
      <c r="G154" s="93" t="str">
        <f>G4</f>
        <v>Future year</v>
      </c>
      <c r="H154" s="257"/>
      <c r="I154" s="94"/>
      <c r="J154" s="32"/>
      <c r="K154" s="473"/>
      <c r="L154" s="473"/>
    </row>
    <row r="155" spans="1:18" s="4" customFormat="1" ht="15.75" customHeight="1" thickBot="1" x14ac:dyDescent="0.3">
      <c r="A155" s="10">
        <v>4.0999999999999996</v>
      </c>
      <c r="B155" s="5"/>
      <c r="C155" s="7" t="s">
        <v>102</v>
      </c>
      <c r="D155" s="7"/>
      <c r="E155" s="129"/>
      <c r="F155" s="5"/>
      <c r="G155" s="7" t="s">
        <v>102</v>
      </c>
      <c r="H155" s="7"/>
      <c r="I155" s="129"/>
      <c r="J155" s="5"/>
      <c r="K155" s="7"/>
      <c r="L155" s="8"/>
    </row>
    <row r="156" spans="1:18" s="4" customFormat="1" ht="15.75" customHeight="1" thickBot="1" x14ac:dyDescent="0.3">
      <c r="A156" s="309" t="s">
        <v>3</v>
      </c>
      <c r="B156" s="9"/>
      <c r="C156" s="117" t="s">
        <v>38</v>
      </c>
      <c r="D156" s="40" t="s">
        <v>4</v>
      </c>
      <c r="E156" s="109" t="s">
        <v>0</v>
      </c>
      <c r="F156" s="9"/>
      <c r="G156" s="117" t="s">
        <v>38</v>
      </c>
      <c r="H156" s="40" t="s">
        <v>4</v>
      </c>
      <c r="I156" s="109" t="s">
        <v>0</v>
      </c>
      <c r="J156" s="9"/>
      <c r="K156" s="547" t="s">
        <v>10</v>
      </c>
      <c r="L156" s="548"/>
    </row>
    <row r="157" spans="1:18" s="4" customFormat="1" ht="15.75" customHeight="1" x14ac:dyDescent="0.25">
      <c r="A157" s="403"/>
      <c r="B157" s="25"/>
      <c r="C157" s="409"/>
      <c r="D157" s="405">
        <v>0</v>
      </c>
      <c r="E157" s="110">
        <f t="shared" ref="E157" si="34">C157*D157</f>
        <v>0</v>
      </c>
      <c r="F157" s="25"/>
      <c r="G157" s="409"/>
      <c r="H157" s="405">
        <v>0</v>
      </c>
      <c r="I157" s="132">
        <f t="shared" ref="I157" si="35">G157*H157</f>
        <v>0</v>
      </c>
      <c r="J157" s="25"/>
      <c r="K157" s="456" t="s">
        <v>80</v>
      </c>
      <c r="L157" s="457"/>
    </row>
    <row r="158" spans="1:18" ht="15.75" customHeight="1" x14ac:dyDescent="0.25">
      <c r="A158" s="422"/>
      <c r="B158" s="25"/>
      <c r="C158" s="424"/>
      <c r="D158" s="397">
        <v>0</v>
      </c>
      <c r="E158" s="121">
        <f>C158*D158</f>
        <v>0</v>
      </c>
      <c r="F158" s="378"/>
      <c r="G158" s="424"/>
      <c r="H158" s="397">
        <v>0</v>
      </c>
      <c r="I158" s="121">
        <f>G158*H158</f>
        <v>0</v>
      </c>
      <c r="J158" s="378"/>
      <c r="K158" s="530" t="s">
        <v>80</v>
      </c>
      <c r="L158" s="531"/>
      <c r="R158" s="4"/>
    </row>
    <row r="159" spans="1:18" ht="15.75" customHeight="1" thickBot="1" x14ac:dyDescent="0.3">
      <c r="A159" s="422"/>
      <c r="B159" s="25"/>
      <c r="C159" s="425"/>
      <c r="D159" s="408">
        <v>0</v>
      </c>
      <c r="E159" s="133">
        <f>C159*D159</f>
        <v>0</v>
      </c>
      <c r="F159" s="25"/>
      <c r="G159" s="425"/>
      <c r="H159" s="408">
        <v>0</v>
      </c>
      <c r="I159" s="133">
        <f>G159*H159</f>
        <v>0</v>
      </c>
      <c r="J159" s="25"/>
      <c r="K159" s="535" t="s">
        <v>80</v>
      </c>
      <c r="L159" s="536"/>
      <c r="R159" s="4"/>
    </row>
    <row r="160" spans="1:18" ht="15.6" customHeight="1" x14ac:dyDescent="0.25">
      <c r="A160" s="325" t="s">
        <v>2</v>
      </c>
      <c r="B160" s="5"/>
      <c r="C160" s="45"/>
      <c r="D160" s="45">
        <f>SUM(D157:D159)</f>
        <v>0</v>
      </c>
      <c r="E160" s="114">
        <f>SUM(E157:E159)</f>
        <v>0</v>
      </c>
      <c r="F160" s="5"/>
      <c r="G160" s="45"/>
      <c r="H160" s="45">
        <f>SUM(H157:H159)</f>
        <v>0</v>
      </c>
      <c r="I160" s="114">
        <f>SUM(I157:I159)</f>
        <v>0</v>
      </c>
      <c r="J160" s="5"/>
      <c r="K160" s="46"/>
      <c r="L160" s="228"/>
    </row>
    <row r="161" spans="1:12" ht="15.6" customHeight="1" thickBot="1" x14ac:dyDescent="0.3">
      <c r="A161" s="73"/>
      <c r="B161" s="74"/>
      <c r="C161" s="76"/>
      <c r="D161" s="76"/>
      <c r="E161" s="77"/>
      <c r="F161" s="74"/>
      <c r="G161" s="76"/>
      <c r="H161" s="76"/>
      <c r="I161" s="77"/>
      <c r="J161" s="74"/>
      <c r="K161" s="78"/>
      <c r="L161" s="79"/>
    </row>
    <row r="162" spans="1:12" ht="15.6" customHeight="1" x14ac:dyDescent="0.25">
      <c r="A162" s="31">
        <v>4.2</v>
      </c>
      <c r="B162" s="32"/>
      <c r="C162" s="11" t="s">
        <v>12</v>
      </c>
      <c r="D162" s="11"/>
      <c r="E162" s="144"/>
      <c r="F162" s="32"/>
      <c r="G162" s="11" t="s">
        <v>12</v>
      </c>
      <c r="H162" s="11"/>
      <c r="I162" s="144"/>
      <c r="J162" s="32"/>
      <c r="K162" s="11"/>
      <c r="L162" s="36"/>
    </row>
    <row r="163" spans="1:12" ht="15.6" customHeight="1" x14ac:dyDescent="0.25">
      <c r="A163" s="331" t="s">
        <v>13</v>
      </c>
      <c r="B163" s="33"/>
      <c r="C163" s="147" t="s">
        <v>14</v>
      </c>
      <c r="D163" s="59" t="s">
        <v>15</v>
      </c>
      <c r="E163" s="145" t="s">
        <v>16</v>
      </c>
      <c r="F163" s="33"/>
      <c r="G163" s="147" t="s">
        <v>14</v>
      </c>
      <c r="H163" s="59" t="s">
        <v>15</v>
      </c>
      <c r="I163" s="145" t="s">
        <v>16</v>
      </c>
      <c r="J163" s="33"/>
      <c r="K163" s="537" t="s">
        <v>5</v>
      </c>
      <c r="L163" s="538"/>
    </row>
    <row r="164" spans="1:12" ht="15.6" customHeight="1" x14ac:dyDescent="0.25">
      <c r="A164" s="332" t="s">
        <v>17</v>
      </c>
      <c r="B164" s="34"/>
      <c r="C164" s="426" t="s">
        <v>23</v>
      </c>
      <c r="D164" s="426"/>
      <c r="E164" s="427"/>
      <c r="F164" s="34"/>
      <c r="G164" s="426" t="s">
        <v>23</v>
      </c>
      <c r="H164" s="426"/>
      <c r="I164" s="428"/>
      <c r="J164" s="34"/>
      <c r="K164" s="539" t="s">
        <v>23</v>
      </c>
      <c r="L164" s="540"/>
    </row>
    <row r="165" spans="1:12" ht="15.6" customHeight="1" x14ac:dyDescent="0.25">
      <c r="A165" s="333"/>
      <c r="B165" s="34"/>
      <c r="C165" s="60" t="s">
        <v>18</v>
      </c>
      <c r="D165" s="60"/>
      <c r="E165" s="61"/>
      <c r="F165" s="34"/>
      <c r="G165" s="60" t="s">
        <v>18</v>
      </c>
      <c r="H165" s="60"/>
      <c r="I165" s="61"/>
      <c r="J165" s="34"/>
      <c r="K165" s="64"/>
      <c r="L165" s="61"/>
    </row>
    <row r="166" spans="1:12" ht="15.6" customHeight="1" x14ac:dyDescent="0.25">
      <c r="A166" s="332" t="s">
        <v>19</v>
      </c>
      <c r="B166" s="34"/>
      <c r="C166" s="429"/>
      <c r="D166" s="429"/>
      <c r="E166" s="430"/>
      <c r="F166" s="34"/>
      <c r="G166" s="429"/>
      <c r="H166" s="429"/>
      <c r="I166" s="430"/>
      <c r="J166" s="34"/>
      <c r="K166" s="541"/>
      <c r="L166" s="542"/>
    </row>
    <row r="167" spans="1:12" ht="15.6" customHeight="1" x14ac:dyDescent="0.25">
      <c r="A167" s="332" t="s">
        <v>20</v>
      </c>
      <c r="B167" s="34"/>
      <c r="C167" s="431"/>
      <c r="D167" s="431"/>
      <c r="E167" s="432"/>
      <c r="F167" s="34"/>
      <c r="G167" s="431"/>
      <c r="H167" s="431"/>
      <c r="I167" s="432"/>
      <c r="J167" s="34"/>
      <c r="K167" s="543"/>
      <c r="L167" s="544"/>
    </row>
    <row r="168" spans="1:12" ht="15.6" customHeight="1" x14ac:dyDescent="0.25">
      <c r="A168" s="332" t="s">
        <v>21</v>
      </c>
      <c r="B168" s="34"/>
      <c r="C168" s="433"/>
      <c r="D168" s="433"/>
      <c r="E168" s="434"/>
      <c r="F168" s="34"/>
      <c r="G168" s="433"/>
      <c r="H168" s="433"/>
      <c r="I168" s="434"/>
      <c r="J168" s="34"/>
      <c r="K168" s="545"/>
      <c r="L168" s="546"/>
    </row>
    <row r="169" spans="1:12" ht="15.6" customHeight="1" x14ac:dyDescent="0.25">
      <c r="A169" s="334"/>
      <c r="B169" s="34"/>
      <c r="C169" s="60" t="s">
        <v>22</v>
      </c>
      <c r="D169" s="60"/>
      <c r="E169" s="192"/>
      <c r="F169" s="34"/>
      <c r="G169" s="60" t="s">
        <v>22</v>
      </c>
      <c r="H169" s="60"/>
      <c r="I169" s="61"/>
      <c r="J169" s="34"/>
      <c r="K169" s="60"/>
      <c r="L169" s="61"/>
    </row>
    <row r="170" spans="1:12" ht="15.6" customHeight="1" x14ac:dyDescent="0.25">
      <c r="A170" s="332" t="s">
        <v>19</v>
      </c>
      <c r="B170" s="34"/>
      <c r="C170" s="429"/>
      <c r="D170" s="429"/>
      <c r="E170" s="430"/>
      <c r="F170" s="34"/>
      <c r="G170" s="429"/>
      <c r="H170" s="429"/>
      <c r="I170" s="430"/>
      <c r="J170" s="34"/>
      <c r="K170" s="541"/>
      <c r="L170" s="542"/>
    </row>
    <row r="171" spans="1:12" ht="15.6" customHeight="1" x14ac:dyDescent="0.25">
      <c r="A171" s="332" t="s">
        <v>20</v>
      </c>
      <c r="B171" s="34"/>
      <c r="C171" s="431"/>
      <c r="D171" s="431"/>
      <c r="E171" s="432"/>
      <c r="F171" s="34"/>
      <c r="G171" s="431"/>
      <c r="H171" s="431"/>
      <c r="I171" s="432"/>
      <c r="J171" s="34"/>
      <c r="K171" s="543"/>
      <c r="L171" s="544"/>
    </row>
    <row r="172" spans="1:12" ht="15.6" customHeight="1" x14ac:dyDescent="0.25">
      <c r="A172" s="332" t="s">
        <v>21</v>
      </c>
      <c r="B172" s="34"/>
      <c r="C172" s="435"/>
      <c r="D172" s="435"/>
      <c r="E172" s="436"/>
      <c r="F172" s="34"/>
      <c r="G172" s="435"/>
      <c r="H172" s="435"/>
      <c r="I172" s="436"/>
      <c r="J172" s="193"/>
      <c r="K172" s="549"/>
      <c r="L172" s="550"/>
    </row>
    <row r="173" spans="1:12" ht="15.6" customHeight="1" thickBot="1" x14ac:dyDescent="0.3">
      <c r="A173" s="332" t="s">
        <v>104</v>
      </c>
      <c r="B173" s="34"/>
      <c r="C173" s="437"/>
      <c r="D173" s="437"/>
      <c r="E173" s="438"/>
      <c r="F173" s="34"/>
      <c r="G173" s="437"/>
      <c r="H173" s="437"/>
      <c r="I173" s="438"/>
      <c r="J173" s="34"/>
      <c r="K173" s="533" t="s">
        <v>137</v>
      </c>
      <c r="L173" s="534"/>
    </row>
    <row r="174" spans="1:12" ht="15.6" customHeight="1" x14ac:dyDescent="0.25">
      <c r="A174" s="325" t="s">
        <v>2</v>
      </c>
      <c r="B174" s="33"/>
      <c r="C174" s="58">
        <f>SUM(C164:C172)</f>
        <v>0</v>
      </c>
      <c r="D174" s="58">
        <f>SUM(D164:D172)</f>
        <v>0</v>
      </c>
      <c r="E174" s="146">
        <f>SUM(E164:E172)</f>
        <v>0</v>
      </c>
      <c r="F174" s="33"/>
      <c r="G174" s="58">
        <f>SUM(G164:G172)</f>
        <v>0</v>
      </c>
      <c r="H174" s="58">
        <f>SUM(H164:H172)</f>
        <v>0</v>
      </c>
      <c r="I174" s="146">
        <f>SUM(I164:I172)</f>
        <v>0</v>
      </c>
      <c r="J174" s="33"/>
      <c r="K174" s="62"/>
      <c r="L174" s="230"/>
    </row>
  </sheetData>
  <sheetProtection password="CCC0" sheet="1" objects="1" scenarios="1" formatColumns="0"/>
  <mergeCells count="121">
    <mergeCell ref="D16:E16"/>
    <mergeCell ref="K64:L64"/>
    <mergeCell ref="C1:L1"/>
    <mergeCell ref="C2:L2"/>
    <mergeCell ref="C3:L3"/>
    <mergeCell ref="C4:D4"/>
    <mergeCell ref="K5:L5"/>
    <mergeCell ref="K6:L6"/>
    <mergeCell ref="H16:I16"/>
    <mergeCell ref="K13:L13"/>
    <mergeCell ref="D14:E14"/>
    <mergeCell ref="H14:I14"/>
    <mergeCell ref="K14:L14"/>
    <mergeCell ref="K31:L31"/>
    <mergeCell ref="K7:L7"/>
    <mergeCell ref="K8:L8"/>
    <mergeCell ref="K9:L9"/>
    <mergeCell ref="K10:L10"/>
    <mergeCell ref="K11:L11"/>
    <mergeCell ref="D12:E12"/>
    <mergeCell ref="H12:I12"/>
    <mergeCell ref="K12:L12"/>
    <mergeCell ref="D42:E42"/>
    <mergeCell ref="H42:I42"/>
    <mergeCell ref="K42:L42"/>
    <mergeCell ref="K43:L43"/>
    <mergeCell ref="C45:E45"/>
    <mergeCell ref="K46:L46"/>
    <mergeCell ref="K33:L33"/>
    <mergeCell ref="K34:L34"/>
    <mergeCell ref="K37:L37"/>
    <mergeCell ref="K38:L38"/>
    <mergeCell ref="K39:L39"/>
    <mergeCell ref="K41:L41"/>
    <mergeCell ref="K55:L55"/>
    <mergeCell ref="K59:L59"/>
    <mergeCell ref="K60:L60"/>
    <mergeCell ref="K61:L61"/>
    <mergeCell ref="K62:L62"/>
    <mergeCell ref="K63:L63"/>
    <mergeCell ref="K48:L48"/>
    <mergeCell ref="K49:L49"/>
    <mergeCell ref="K50:L50"/>
    <mergeCell ref="K51:L51"/>
    <mergeCell ref="K53:L53"/>
    <mergeCell ref="K54:L54"/>
    <mergeCell ref="K52:L52"/>
    <mergeCell ref="K74:L74"/>
    <mergeCell ref="K75:L75"/>
    <mergeCell ref="K76:L76"/>
    <mergeCell ref="K77:L77"/>
    <mergeCell ref="K78:L78"/>
    <mergeCell ref="K79:L79"/>
    <mergeCell ref="K65:L65"/>
    <mergeCell ref="K66:L66"/>
    <mergeCell ref="K67:L67"/>
    <mergeCell ref="A69:L69"/>
    <mergeCell ref="K72:L72"/>
    <mergeCell ref="K73:L73"/>
    <mergeCell ref="K89:L89"/>
    <mergeCell ref="K91:L91"/>
    <mergeCell ref="K93:L93"/>
    <mergeCell ref="K94:L94"/>
    <mergeCell ref="K95:L95"/>
    <mergeCell ref="K97:L97"/>
    <mergeCell ref="K80:L80"/>
    <mergeCell ref="K81:L81"/>
    <mergeCell ref="K82:L82"/>
    <mergeCell ref="K83:L83"/>
    <mergeCell ref="K84:L84"/>
    <mergeCell ref="K85:L85"/>
    <mergeCell ref="K106:L106"/>
    <mergeCell ref="K107:L107"/>
    <mergeCell ref="K111:L111"/>
    <mergeCell ref="A113:L113"/>
    <mergeCell ref="K114:L114"/>
    <mergeCell ref="K116:L116"/>
    <mergeCell ref="K98:L98"/>
    <mergeCell ref="K100:L100"/>
    <mergeCell ref="K101:L101"/>
    <mergeCell ref="K102:L102"/>
    <mergeCell ref="K104:L104"/>
    <mergeCell ref="K105:L105"/>
    <mergeCell ref="K142:L142"/>
    <mergeCell ref="K143:L143"/>
    <mergeCell ref="K127:L127"/>
    <mergeCell ref="K129:L129"/>
    <mergeCell ref="K130:L130"/>
    <mergeCell ref="K131:L131"/>
    <mergeCell ref="K133:L133"/>
    <mergeCell ref="K134:L134"/>
    <mergeCell ref="K118:L118"/>
    <mergeCell ref="K119:L119"/>
    <mergeCell ref="K121:L121"/>
    <mergeCell ref="K123:L123"/>
    <mergeCell ref="K124:L124"/>
    <mergeCell ref="K125:L125"/>
    <mergeCell ref="K158:L158"/>
    <mergeCell ref="A31:A33"/>
    <mergeCell ref="K173:L173"/>
    <mergeCell ref="K166:L166"/>
    <mergeCell ref="K167:L167"/>
    <mergeCell ref="K168:L168"/>
    <mergeCell ref="K170:L170"/>
    <mergeCell ref="K171:L171"/>
    <mergeCell ref="K172:L172"/>
    <mergeCell ref="K154:L154"/>
    <mergeCell ref="K156:L156"/>
    <mergeCell ref="K157:L157"/>
    <mergeCell ref="K159:L159"/>
    <mergeCell ref="K163:L163"/>
    <mergeCell ref="K164:L164"/>
    <mergeCell ref="K144:L144"/>
    <mergeCell ref="K149:L149"/>
    <mergeCell ref="K150:L150"/>
    <mergeCell ref="K151:L151"/>
    <mergeCell ref="A153:L153"/>
    <mergeCell ref="K135:L135"/>
    <mergeCell ref="A137:L137"/>
    <mergeCell ref="K140:L140"/>
    <mergeCell ref="K141:L141"/>
  </mergeCells>
  <conditionalFormatting sqref="A162:E162 A165:B169 A163 L174 B163:E164 C166:E168 A170:E172 K170:K172 K164 K162:L162 F162:F172 G162:I164 G166:I168 G170:I172 J162:J172 K166:K168 B174:J174 M139:Q144 S139:JA144 R140:R144 M155:JA157 M149:JA153 R159">
    <cfRule type="expression" dxfId="76" priority="6" stopIfTrue="1">
      <formula>"="</formula>
    </cfRule>
  </conditionalFormatting>
  <conditionalFormatting sqref="K35 K18:K29 K43:K44 D42 H42">
    <cfRule type="cellIs" dxfId="75" priority="7" stopIfTrue="1" operator="equal">
      <formula>"None"</formula>
    </cfRule>
    <cfRule type="cellIs" dxfId="74" priority="8" stopIfTrue="1" operator="lessThan">
      <formula>0</formula>
    </cfRule>
  </conditionalFormatting>
  <conditionalFormatting sqref="A173:J173">
    <cfRule type="expression" dxfId="73" priority="5" stopIfTrue="1">
      <formula>"="</formula>
    </cfRule>
  </conditionalFormatting>
  <conditionalFormatting sqref="K173">
    <cfRule type="expression" dxfId="72" priority="4" stopIfTrue="1">
      <formula>"="</formula>
    </cfRule>
  </conditionalFormatting>
  <conditionalFormatting sqref="E34 I34">
    <cfRule type="cellIs" dxfId="71" priority="2" stopIfTrue="1" operator="equal">
      <formula>"None"</formula>
    </cfRule>
    <cfRule type="cellIs" dxfId="70" priority="3" stopIfTrue="1" operator="lessThan">
      <formula>0</formula>
    </cfRule>
  </conditionalFormatting>
  <conditionalFormatting sqref="R158">
    <cfRule type="expression" dxfId="69" priority="1" stopIfTrue="1">
      <formula>"="</formula>
    </cfRule>
  </conditionalFormatting>
  <dataValidations count="10">
    <dataValidation type="list" errorStyle="warning" allowBlank="1" showInputMessage="1" showErrorMessage="1" errorTitle="Non-standard office size" error="You have input a non-standard office size.  A waiver will be required." promptTitle="O1 Office Size" prompt="Select a standard office size from the list." sqref="G49">
      <formula1>$N$48:$N$49</formula1>
    </dataValidation>
    <dataValidation type="list" errorStyle="warning" allowBlank="1" showInputMessage="1" showErrorMessage="1" errorTitle="Non-Standard Circulation Factor" error="You have input a Non-Standard Circulation Factor.  A waiver will have be required." promptTitle="Circulation Factor" prompt="Select a Standard Circulation Factor from the list." sqref="G10">
      <formula1>$N$8:$N$9</formula1>
    </dataValidation>
    <dataValidation type="list" errorStyle="warning" allowBlank="1" showInputMessage="1" showErrorMessage="1" errorTitle="Non-Standard Fit Factor" error="A Non-Standard Fit Factor has been entered.  A waiver will be required." promptTitle="Fit Factor" prompt="4% is default._x000a_Select 8% if anticipated building is an &quot;odd&quot; shape." sqref="G11">
      <formula1>$R$8:$R$10</formula1>
    </dataValidation>
    <dataValidation type="list" errorStyle="warning" allowBlank="1" showInputMessage="1" showErrorMessage="1" errorTitle="Non-standard workstation size" error="You have input a non-standard workstation size.  A waiver will be required." promptTitle="W2 Workstation Size" prompt="Select from standard size 64sf systems furniture workstation or 52sf storage based workstation." sqref="G61">
      <formula1>$N$61:$N$62</formula1>
    </dataValidation>
    <dataValidation type="list" errorStyle="warning" allowBlank="1" showInputMessage="1" showErrorMessage="1" errorTitle="Non-standard size" error="You have input a non-standard workstation size. A  waiver will be required." promptTitle="W3 Workstation Size" prompt="Select from standard size 48sf systems furniture or 39sf storage based workstation." sqref="G62">
      <formula1>$P$61:$P$62</formula1>
    </dataValidation>
    <dataValidation type="list" errorStyle="warning" allowBlank="1" showInputMessage="1" showErrorMessage="1" errorTitle="Non-standard size" error="You have input a non-standard workstation size.  A waiver will be required." promptTitle="W4 Workstation Size" prompt="Select from standard size 25sf systems furniture or 23sf storage based workstation." sqref="G63">
      <formula1>$R$61:$R$62</formula1>
    </dataValidation>
    <dataValidation type="list" errorStyle="warning" allowBlank="1" showInputMessage="1" showErrorMessage="1" errorTitle="Non-standard size" error="You have input a non-standard size. A waiver will be required." promptTitle="Work Room " prompt="Select from standard sizes for production space." sqref="G104">
      <formula1>$N$104:$N$106</formula1>
    </dataValidation>
    <dataValidation type="list" errorStyle="warning" allowBlank="1" showInputMessage="1" showErrorMessage="1" errorTitle="Non-standard size" error="You have input a non-standard storage room size." promptTitle="Storage Room" prompt="Select from a standard size storage room." sqref="G107">
      <formula1>$N$108:$N$110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 w/ Break Room" prompt="Select standard size kitchenette with seating area." sqref="G101">
      <formula1>$Q$100:$Q$102</formula1>
    </dataValidation>
    <dataValidation type="list" errorStyle="warning" allowBlank="1" showInputMessage="1" showErrorMessage="1" errorTitle="Non-standard size" error="You have input a non-standard size kitchenette. A waiver will be required." promptTitle="Kitchenette" prompt="Select standard size kitchenette." sqref="G100">
      <formula1>$N$100:$N$102</formula1>
    </dataValidation>
  </dataValidations>
  <pageMargins left="0.5" right="0.16" top="0.61" bottom="0.85" header="0.5" footer="0.5"/>
  <pageSetup scale="70" fitToHeight="12" pageOrder="overThenDown" orientation="portrait" cellComments="asDisplayed" r:id="rId1"/>
  <headerFooter alignWithMargins="0">
    <oddHeader>&amp;RPage &amp;P of &amp;N</oddHeader>
    <oddFooter>&amp;R&amp;F&amp;A&amp;D&amp;T</oddFooter>
  </headerFooter>
  <rowBreaks count="4" manualBreakCount="4">
    <brk id="44" max="16383" man="1"/>
    <brk id="68" max="16383" man="1"/>
    <brk id="112" max="11" man="1"/>
    <brk id="15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324</vt:i4>
      </vt:variant>
    </vt:vector>
  </HeadingPairs>
  <TitlesOfParts>
    <vt:vector size="342" baseType="lpstr">
      <vt:lpstr>Executive Summary</vt:lpstr>
      <vt:lpstr>Level1SharedSpace</vt:lpstr>
      <vt:lpstr>Level1Group1</vt:lpstr>
      <vt:lpstr>Level1Group2</vt:lpstr>
      <vt:lpstr>Level1Group3</vt:lpstr>
      <vt:lpstr>Level1Group4</vt:lpstr>
      <vt:lpstr>Level1Group5</vt:lpstr>
      <vt:lpstr>Level1Group6</vt:lpstr>
      <vt:lpstr>Level1Group7</vt:lpstr>
      <vt:lpstr>Level1Group8</vt:lpstr>
      <vt:lpstr>Level1Group9</vt:lpstr>
      <vt:lpstr>Level1Group10</vt:lpstr>
      <vt:lpstr>Level1Group11</vt:lpstr>
      <vt:lpstr>Level1Group12</vt:lpstr>
      <vt:lpstr>Level1Group13</vt:lpstr>
      <vt:lpstr>Level1Group14</vt:lpstr>
      <vt:lpstr>Level1Group15</vt:lpstr>
      <vt:lpstr>Level1Summary(Level2)</vt:lpstr>
      <vt:lpstr>Level1Group1!Circulation</vt:lpstr>
      <vt:lpstr>Level1Group10!Circulation</vt:lpstr>
      <vt:lpstr>Level1Group11!Circulation</vt:lpstr>
      <vt:lpstr>Level1Group12!Circulation</vt:lpstr>
      <vt:lpstr>Level1Group13!Circulation</vt:lpstr>
      <vt:lpstr>Level1Group14!Circulation</vt:lpstr>
      <vt:lpstr>Level1Group15!Circulation</vt:lpstr>
      <vt:lpstr>Level1Group2!Circulation</vt:lpstr>
      <vt:lpstr>Level1Group3!Circulation</vt:lpstr>
      <vt:lpstr>Level1Group4!Circulation</vt:lpstr>
      <vt:lpstr>Level1Group5!Circulation</vt:lpstr>
      <vt:lpstr>Level1Group6!Circulation</vt:lpstr>
      <vt:lpstr>Level1Group7!Circulation</vt:lpstr>
      <vt:lpstr>Level1Group8!Circulation</vt:lpstr>
      <vt:lpstr>Level1Group9!Circulation</vt:lpstr>
      <vt:lpstr>Level1SharedSpace!Circulation</vt:lpstr>
      <vt:lpstr>'Level1Summary(Level2)'!Circulation</vt:lpstr>
      <vt:lpstr>Level1Group1!ExemptSpace</vt:lpstr>
      <vt:lpstr>Level1Group10!ExemptSpace</vt:lpstr>
      <vt:lpstr>Level1Group11!ExemptSpace</vt:lpstr>
      <vt:lpstr>Level1Group12!ExemptSpace</vt:lpstr>
      <vt:lpstr>Level1Group13!ExemptSpace</vt:lpstr>
      <vt:lpstr>Level1Group14!ExemptSpace</vt:lpstr>
      <vt:lpstr>Level1Group15!ExemptSpace</vt:lpstr>
      <vt:lpstr>Level1Group2!ExemptSpace</vt:lpstr>
      <vt:lpstr>Level1Group3!ExemptSpace</vt:lpstr>
      <vt:lpstr>Level1Group4!ExemptSpace</vt:lpstr>
      <vt:lpstr>Level1Group5!ExemptSpace</vt:lpstr>
      <vt:lpstr>Level1Group6!ExemptSpace</vt:lpstr>
      <vt:lpstr>Level1Group7!ExemptSpace</vt:lpstr>
      <vt:lpstr>Level1Group8!ExemptSpace</vt:lpstr>
      <vt:lpstr>Level1Group9!ExemptSpace</vt:lpstr>
      <vt:lpstr>Level1SharedSpace!ExemptSpace</vt:lpstr>
      <vt:lpstr>'Level1Summary(Level2)'!ExemptSpace</vt:lpstr>
      <vt:lpstr>Level1Group1!FitFactor</vt:lpstr>
      <vt:lpstr>Level1Group10!FitFactor</vt:lpstr>
      <vt:lpstr>Level1Group11!FitFactor</vt:lpstr>
      <vt:lpstr>Level1Group12!FitFactor</vt:lpstr>
      <vt:lpstr>Level1Group13!FitFactor</vt:lpstr>
      <vt:lpstr>Level1Group14!FitFactor</vt:lpstr>
      <vt:lpstr>Level1Group15!FitFactor</vt:lpstr>
      <vt:lpstr>Level1Group2!FitFactor</vt:lpstr>
      <vt:lpstr>Level1Group3!FitFactor</vt:lpstr>
      <vt:lpstr>Level1Group4!FitFactor</vt:lpstr>
      <vt:lpstr>Level1Group5!FitFactor</vt:lpstr>
      <vt:lpstr>Level1Group6!FitFactor</vt:lpstr>
      <vt:lpstr>Level1Group7!FitFactor</vt:lpstr>
      <vt:lpstr>Level1Group8!FitFactor</vt:lpstr>
      <vt:lpstr>Level1Group9!FitFactor</vt:lpstr>
      <vt:lpstr>Level1SharedSpace!FitFactor</vt:lpstr>
      <vt:lpstr>'Level1Summary(Level2)'!FitFactor</vt:lpstr>
      <vt:lpstr>Level1Group1!MeetingSpacesSubtotal</vt:lpstr>
      <vt:lpstr>Level1Group10!MeetingSpacesSubtotal</vt:lpstr>
      <vt:lpstr>Level1Group11!MeetingSpacesSubtotal</vt:lpstr>
      <vt:lpstr>Level1Group12!MeetingSpacesSubtotal</vt:lpstr>
      <vt:lpstr>Level1Group13!MeetingSpacesSubtotal</vt:lpstr>
      <vt:lpstr>Level1Group14!MeetingSpacesSubtotal</vt:lpstr>
      <vt:lpstr>Level1Group15!MeetingSpacesSubtotal</vt:lpstr>
      <vt:lpstr>Level1Group2!MeetingSpacesSubtotal</vt:lpstr>
      <vt:lpstr>Level1Group3!MeetingSpacesSubtotal</vt:lpstr>
      <vt:lpstr>Level1Group4!MeetingSpacesSubtotal</vt:lpstr>
      <vt:lpstr>Level1Group5!MeetingSpacesSubtotal</vt:lpstr>
      <vt:lpstr>Level1Group6!MeetingSpacesSubtotal</vt:lpstr>
      <vt:lpstr>Level1Group7!MeetingSpacesSubtotal</vt:lpstr>
      <vt:lpstr>Level1Group8!MeetingSpacesSubtotal</vt:lpstr>
      <vt:lpstr>Level1Group9!MeetingSpacesSubtotal</vt:lpstr>
      <vt:lpstr>Level1SharedSpace!MeetingSpacesSubtotal</vt:lpstr>
      <vt:lpstr>'Level1Summary(Level2)'!MeetingSpacesSubtotal</vt:lpstr>
      <vt:lpstr>Level1Group1!OfficeSubtotal</vt:lpstr>
      <vt:lpstr>Level1Group10!OfficeSubtotal</vt:lpstr>
      <vt:lpstr>Level1Group11!OfficeSubtotal</vt:lpstr>
      <vt:lpstr>Level1Group12!OfficeSubtotal</vt:lpstr>
      <vt:lpstr>Level1Group13!OfficeSubtotal</vt:lpstr>
      <vt:lpstr>Level1Group14!OfficeSubtotal</vt:lpstr>
      <vt:lpstr>Level1Group15!OfficeSubtotal</vt:lpstr>
      <vt:lpstr>Level1Group2!OfficeSubtotal</vt:lpstr>
      <vt:lpstr>Level1Group3!OfficeSubtotal</vt:lpstr>
      <vt:lpstr>Level1Group4!OfficeSubtotal</vt:lpstr>
      <vt:lpstr>Level1Group5!OfficeSubtotal</vt:lpstr>
      <vt:lpstr>Level1Group6!OfficeSubtotal</vt:lpstr>
      <vt:lpstr>Level1Group7!OfficeSubtotal</vt:lpstr>
      <vt:lpstr>Level1Group8!OfficeSubtotal</vt:lpstr>
      <vt:lpstr>Level1Group9!OfficeSubtotal</vt:lpstr>
      <vt:lpstr>Level1SharedSpace!OfficeSubtotal</vt:lpstr>
      <vt:lpstr>'Level1Summary(Level2)'!OfficeSubtotal</vt:lpstr>
      <vt:lpstr>Level1Group1!PrimaryOfficeSpace</vt:lpstr>
      <vt:lpstr>Level1Group10!PrimaryOfficeSpace</vt:lpstr>
      <vt:lpstr>Level1Group11!PrimaryOfficeSpace</vt:lpstr>
      <vt:lpstr>Level1Group12!PrimaryOfficeSpace</vt:lpstr>
      <vt:lpstr>Level1Group13!PrimaryOfficeSpace</vt:lpstr>
      <vt:lpstr>Level1Group14!PrimaryOfficeSpace</vt:lpstr>
      <vt:lpstr>Level1Group15!PrimaryOfficeSpace</vt:lpstr>
      <vt:lpstr>Level1Group2!PrimaryOfficeSpace</vt:lpstr>
      <vt:lpstr>Level1Group3!PrimaryOfficeSpace</vt:lpstr>
      <vt:lpstr>Level1Group4!PrimaryOfficeSpace</vt:lpstr>
      <vt:lpstr>Level1Group5!PrimaryOfficeSpace</vt:lpstr>
      <vt:lpstr>Level1Group6!PrimaryOfficeSpace</vt:lpstr>
      <vt:lpstr>Level1Group7!PrimaryOfficeSpace</vt:lpstr>
      <vt:lpstr>Level1Group8!PrimaryOfficeSpace</vt:lpstr>
      <vt:lpstr>Level1Group9!PrimaryOfficeSpace</vt:lpstr>
      <vt:lpstr>Level1SharedSpace!PrimaryOfficeSpace</vt:lpstr>
      <vt:lpstr>'Level1Summary(Level2)'!PrimaryOfficeSpace</vt:lpstr>
      <vt:lpstr>'Executive Summary'!Print_Area</vt:lpstr>
      <vt:lpstr>Level1Group1!Print_Area</vt:lpstr>
      <vt:lpstr>Level1Group10!Print_Area</vt:lpstr>
      <vt:lpstr>Level1Group11!Print_Area</vt:lpstr>
      <vt:lpstr>Level1Group12!Print_Area</vt:lpstr>
      <vt:lpstr>Level1Group13!Print_Area</vt:lpstr>
      <vt:lpstr>Level1Group14!Print_Area</vt:lpstr>
      <vt:lpstr>Level1Group15!Print_Area</vt:lpstr>
      <vt:lpstr>Level1Group2!Print_Area</vt:lpstr>
      <vt:lpstr>Level1Group3!Print_Area</vt:lpstr>
      <vt:lpstr>Level1Group4!Print_Area</vt:lpstr>
      <vt:lpstr>Level1Group5!Print_Area</vt:lpstr>
      <vt:lpstr>Level1Group6!Print_Area</vt:lpstr>
      <vt:lpstr>Level1Group7!Print_Area</vt:lpstr>
      <vt:lpstr>Level1Group8!Print_Area</vt:lpstr>
      <vt:lpstr>Level1Group9!Print_Area</vt:lpstr>
      <vt:lpstr>Level1SharedSpace!Print_Area</vt:lpstr>
      <vt:lpstr>'Level1Summary(Level2)'!Print_Area</vt:lpstr>
      <vt:lpstr>Level1Group1!Print_Titles</vt:lpstr>
      <vt:lpstr>Level1Group10!Print_Titles</vt:lpstr>
      <vt:lpstr>Level1Group11!Print_Titles</vt:lpstr>
      <vt:lpstr>Level1Group12!Print_Titles</vt:lpstr>
      <vt:lpstr>Level1Group13!Print_Titles</vt:lpstr>
      <vt:lpstr>Level1Group14!Print_Titles</vt:lpstr>
      <vt:lpstr>Level1Group15!Print_Titles</vt:lpstr>
      <vt:lpstr>Level1Group2!Print_Titles</vt:lpstr>
      <vt:lpstr>Level1Group3!Print_Titles</vt:lpstr>
      <vt:lpstr>Level1Group4!Print_Titles</vt:lpstr>
      <vt:lpstr>Level1Group5!Print_Titles</vt:lpstr>
      <vt:lpstr>Level1Group6!Print_Titles</vt:lpstr>
      <vt:lpstr>Level1Group7!Print_Titles</vt:lpstr>
      <vt:lpstr>Level1Group8!Print_Titles</vt:lpstr>
      <vt:lpstr>Level1Group9!Print_Titles</vt:lpstr>
      <vt:lpstr>Level1SharedSpace!Print_Titles</vt:lpstr>
      <vt:lpstr>'Level1Summary(Level2)'!Print_Titles</vt:lpstr>
      <vt:lpstr>Level1Group1!ResourceSpaceSubtotal</vt:lpstr>
      <vt:lpstr>Level1Group10!ResourceSpaceSubtotal</vt:lpstr>
      <vt:lpstr>Level1Group11!ResourceSpaceSubtotal</vt:lpstr>
      <vt:lpstr>Level1Group12!ResourceSpaceSubtotal</vt:lpstr>
      <vt:lpstr>Level1Group13!ResourceSpaceSubtotal</vt:lpstr>
      <vt:lpstr>Level1Group14!ResourceSpaceSubtotal</vt:lpstr>
      <vt:lpstr>Level1Group15!ResourceSpaceSubtotal</vt:lpstr>
      <vt:lpstr>Level1Group2!ResourceSpaceSubtotal</vt:lpstr>
      <vt:lpstr>Level1Group3!ResourceSpaceSubtotal</vt:lpstr>
      <vt:lpstr>Level1Group4!ResourceSpaceSubtotal</vt:lpstr>
      <vt:lpstr>Level1Group5!ResourceSpaceSubtotal</vt:lpstr>
      <vt:lpstr>Level1Group6!ResourceSpaceSubtotal</vt:lpstr>
      <vt:lpstr>Level1Group7!ResourceSpaceSubtotal</vt:lpstr>
      <vt:lpstr>Level1Group8!ResourceSpaceSubtotal</vt:lpstr>
      <vt:lpstr>Level1Group9!ResourceSpaceSubtotal</vt:lpstr>
      <vt:lpstr>Level1SharedSpace!ResourceSpaceSubtotal</vt:lpstr>
      <vt:lpstr>'Level1Summary(Level2)'!ResourceSpaceSubtotal</vt:lpstr>
      <vt:lpstr>Level1Group1!RUFactor</vt:lpstr>
      <vt:lpstr>Level1Group10!RUFactor</vt:lpstr>
      <vt:lpstr>Level1Group11!RUFactor</vt:lpstr>
      <vt:lpstr>Level1Group12!RUFactor</vt:lpstr>
      <vt:lpstr>Level1Group13!RUFactor</vt:lpstr>
      <vt:lpstr>Level1Group14!RUFactor</vt:lpstr>
      <vt:lpstr>Level1Group15!RUFactor</vt:lpstr>
      <vt:lpstr>Level1Group2!RUFactor</vt:lpstr>
      <vt:lpstr>Level1Group3!RUFactor</vt:lpstr>
      <vt:lpstr>Level1Group4!RUFactor</vt:lpstr>
      <vt:lpstr>Level1Group5!RUFactor</vt:lpstr>
      <vt:lpstr>Level1Group6!RUFactor</vt:lpstr>
      <vt:lpstr>Level1Group7!RUFactor</vt:lpstr>
      <vt:lpstr>Level1Group8!RUFactor</vt:lpstr>
      <vt:lpstr>Level1Group9!RUFactor</vt:lpstr>
      <vt:lpstr>Level1SharedSpace!RUFactor</vt:lpstr>
      <vt:lpstr>'Level1Summary(Level2)'!RUFactor</vt:lpstr>
      <vt:lpstr>Level1Group1!SpecialSpaceSubtotal</vt:lpstr>
      <vt:lpstr>Level1Group10!SpecialSpaceSubtotal</vt:lpstr>
      <vt:lpstr>Level1Group11!SpecialSpaceSubtotal</vt:lpstr>
      <vt:lpstr>Level1Group12!SpecialSpaceSubtotal</vt:lpstr>
      <vt:lpstr>Level1Group13!SpecialSpaceSubtotal</vt:lpstr>
      <vt:lpstr>Level1Group14!SpecialSpaceSubtotal</vt:lpstr>
      <vt:lpstr>Level1Group15!SpecialSpaceSubtotal</vt:lpstr>
      <vt:lpstr>Level1Group2!SpecialSpaceSubtotal</vt:lpstr>
      <vt:lpstr>Level1Group3!SpecialSpaceSubtotal</vt:lpstr>
      <vt:lpstr>Level1Group4!SpecialSpaceSubtotal</vt:lpstr>
      <vt:lpstr>Level1Group5!SpecialSpaceSubtotal</vt:lpstr>
      <vt:lpstr>Level1Group6!SpecialSpaceSubtotal</vt:lpstr>
      <vt:lpstr>Level1Group7!SpecialSpaceSubtotal</vt:lpstr>
      <vt:lpstr>Level1Group8!SpecialSpaceSubtotal</vt:lpstr>
      <vt:lpstr>Level1Group9!SpecialSpaceSubtotal</vt:lpstr>
      <vt:lpstr>Level1SharedSpace!SpecialSpaceSubtotal</vt:lpstr>
      <vt:lpstr>'Level1Summary(Level2)'!SpecialSpaceSubtotal</vt:lpstr>
      <vt:lpstr>Level1Group1!SpecialSupportSpace</vt:lpstr>
      <vt:lpstr>Level1Group10!SpecialSupportSpace</vt:lpstr>
      <vt:lpstr>Level1Group11!SpecialSupportSpace</vt:lpstr>
      <vt:lpstr>Level1Group12!SpecialSupportSpace</vt:lpstr>
      <vt:lpstr>Level1Group13!SpecialSupportSpace</vt:lpstr>
      <vt:lpstr>Level1Group14!SpecialSupportSpace</vt:lpstr>
      <vt:lpstr>Level1Group15!SpecialSupportSpace</vt:lpstr>
      <vt:lpstr>Level1Group2!SpecialSupportSpace</vt:lpstr>
      <vt:lpstr>Level1Group3!SpecialSupportSpace</vt:lpstr>
      <vt:lpstr>Level1Group4!SpecialSupportSpace</vt:lpstr>
      <vt:lpstr>Level1Group5!SpecialSupportSpace</vt:lpstr>
      <vt:lpstr>Level1Group6!SpecialSupportSpace</vt:lpstr>
      <vt:lpstr>Level1Group7!SpecialSupportSpace</vt:lpstr>
      <vt:lpstr>Level1Group8!SpecialSupportSpace</vt:lpstr>
      <vt:lpstr>Level1Group9!SpecialSupportSpace</vt:lpstr>
      <vt:lpstr>Level1SharedSpace!SpecialSupportSpace</vt:lpstr>
      <vt:lpstr>'Level1Summary(Level2)'!SpecialSupportSpace</vt:lpstr>
      <vt:lpstr>Level1Group1!StandardSupportSpace</vt:lpstr>
      <vt:lpstr>Level1Group10!StandardSupportSpace</vt:lpstr>
      <vt:lpstr>Level1Group11!StandardSupportSpace</vt:lpstr>
      <vt:lpstr>Level1Group12!StandardSupportSpace</vt:lpstr>
      <vt:lpstr>Level1Group13!StandardSupportSpace</vt:lpstr>
      <vt:lpstr>Level1Group14!StandardSupportSpace</vt:lpstr>
      <vt:lpstr>Level1Group15!StandardSupportSpace</vt:lpstr>
      <vt:lpstr>Level1Group2!StandardSupportSpace</vt:lpstr>
      <vt:lpstr>Level1Group3!StandardSupportSpace</vt:lpstr>
      <vt:lpstr>Level1Group4!StandardSupportSpace</vt:lpstr>
      <vt:lpstr>Level1Group5!StandardSupportSpace</vt:lpstr>
      <vt:lpstr>Level1Group6!StandardSupportSpace</vt:lpstr>
      <vt:lpstr>Level1Group7!StandardSupportSpace</vt:lpstr>
      <vt:lpstr>Level1Group8!StandardSupportSpace</vt:lpstr>
      <vt:lpstr>Level1Group9!StandardSupportSpace</vt:lpstr>
      <vt:lpstr>Level1SharedSpace!StandardSupportSpace</vt:lpstr>
      <vt:lpstr>'Level1Summary(Level2)'!StandardSupportSpace</vt:lpstr>
      <vt:lpstr>Level1Group1!TotalNetArea</vt:lpstr>
      <vt:lpstr>Level1Group10!TotalNetArea</vt:lpstr>
      <vt:lpstr>Level1Group11!TotalNetArea</vt:lpstr>
      <vt:lpstr>Level1Group12!TotalNetArea</vt:lpstr>
      <vt:lpstr>Level1Group13!TotalNetArea</vt:lpstr>
      <vt:lpstr>Level1Group14!TotalNetArea</vt:lpstr>
      <vt:lpstr>Level1Group15!TotalNetArea</vt:lpstr>
      <vt:lpstr>Level1Group2!TotalNetArea</vt:lpstr>
      <vt:lpstr>Level1Group3!TotalNetArea</vt:lpstr>
      <vt:lpstr>Level1Group4!TotalNetArea</vt:lpstr>
      <vt:lpstr>Level1Group5!TotalNetArea</vt:lpstr>
      <vt:lpstr>Level1Group6!TotalNetArea</vt:lpstr>
      <vt:lpstr>Level1Group7!TotalNetArea</vt:lpstr>
      <vt:lpstr>Level1Group8!TotalNetArea</vt:lpstr>
      <vt:lpstr>Level1Group9!TotalNetArea</vt:lpstr>
      <vt:lpstr>Level1SharedSpace!TotalNetArea</vt:lpstr>
      <vt:lpstr>'Level1Summary(Level2)'!TotalNetArea</vt:lpstr>
      <vt:lpstr>Level1Group1!TotalOccupants</vt:lpstr>
      <vt:lpstr>Level1Group10!TotalOccupants</vt:lpstr>
      <vt:lpstr>Level1Group11!TotalOccupants</vt:lpstr>
      <vt:lpstr>Level1Group12!TotalOccupants</vt:lpstr>
      <vt:lpstr>Level1Group13!TotalOccupants</vt:lpstr>
      <vt:lpstr>Level1Group14!TotalOccupants</vt:lpstr>
      <vt:lpstr>Level1Group15!TotalOccupants</vt:lpstr>
      <vt:lpstr>Level1Group2!TotalOccupants</vt:lpstr>
      <vt:lpstr>Level1Group3!TotalOccupants</vt:lpstr>
      <vt:lpstr>Level1Group4!TotalOccupants</vt:lpstr>
      <vt:lpstr>Level1Group5!TotalOccupants</vt:lpstr>
      <vt:lpstr>Level1Group6!TotalOccupants</vt:lpstr>
      <vt:lpstr>Level1Group7!TotalOccupants</vt:lpstr>
      <vt:lpstr>Level1Group8!TotalOccupants</vt:lpstr>
      <vt:lpstr>Level1Group9!TotalOccupants</vt:lpstr>
      <vt:lpstr>Level1SharedSpace!TotalOccupants</vt:lpstr>
      <vt:lpstr>'Level1Summary(Level2)'!TotalOccupants</vt:lpstr>
      <vt:lpstr>Level1Group1!TotalRentableArea</vt:lpstr>
      <vt:lpstr>Level1Group10!TotalRentableArea</vt:lpstr>
      <vt:lpstr>Level1Group11!TotalRentableArea</vt:lpstr>
      <vt:lpstr>Level1Group12!TotalRentableArea</vt:lpstr>
      <vt:lpstr>Level1Group13!TotalRentableArea</vt:lpstr>
      <vt:lpstr>Level1Group14!TotalRentableArea</vt:lpstr>
      <vt:lpstr>Level1Group15!TotalRentableArea</vt:lpstr>
      <vt:lpstr>Level1Group2!TotalRentableArea</vt:lpstr>
      <vt:lpstr>Level1Group3!TotalRentableArea</vt:lpstr>
      <vt:lpstr>Level1Group4!TotalRentableArea</vt:lpstr>
      <vt:lpstr>Level1Group5!TotalRentableArea</vt:lpstr>
      <vt:lpstr>Level1Group6!TotalRentableArea</vt:lpstr>
      <vt:lpstr>Level1Group7!TotalRentableArea</vt:lpstr>
      <vt:lpstr>Level1Group8!TotalRentableArea</vt:lpstr>
      <vt:lpstr>Level1Group9!TotalRentableArea</vt:lpstr>
      <vt:lpstr>Level1SharedSpace!TotalRentableArea</vt:lpstr>
      <vt:lpstr>'Level1Summary(Level2)'!TotalRentableArea</vt:lpstr>
      <vt:lpstr>Level1Group1!TotalUsableArea</vt:lpstr>
      <vt:lpstr>Level1Group10!TotalUsableArea</vt:lpstr>
      <vt:lpstr>Level1Group11!TotalUsableArea</vt:lpstr>
      <vt:lpstr>Level1Group12!TotalUsableArea</vt:lpstr>
      <vt:lpstr>Level1Group13!TotalUsableArea</vt:lpstr>
      <vt:lpstr>Level1Group14!TotalUsableArea</vt:lpstr>
      <vt:lpstr>Level1Group15!TotalUsableArea</vt:lpstr>
      <vt:lpstr>Level1Group2!TotalUsableArea</vt:lpstr>
      <vt:lpstr>Level1Group3!TotalUsableArea</vt:lpstr>
      <vt:lpstr>Level1Group4!TotalUsableArea</vt:lpstr>
      <vt:lpstr>Level1Group5!TotalUsableArea</vt:lpstr>
      <vt:lpstr>Level1Group6!TotalUsableArea</vt:lpstr>
      <vt:lpstr>Level1Group7!TotalUsableArea</vt:lpstr>
      <vt:lpstr>Level1Group8!TotalUsableArea</vt:lpstr>
      <vt:lpstr>Level1Group9!TotalUsableArea</vt:lpstr>
      <vt:lpstr>Level1SharedSpace!TotalUsableArea</vt:lpstr>
      <vt:lpstr>'Level1Summary(Level2)'!TotalUsableArea</vt:lpstr>
      <vt:lpstr>Level1Group1!UtilizationRate</vt:lpstr>
      <vt:lpstr>Level1Group10!UtilizationRate</vt:lpstr>
      <vt:lpstr>Level1Group11!UtilizationRate</vt:lpstr>
      <vt:lpstr>Level1Group12!UtilizationRate</vt:lpstr>
      <vt:lpstr>Level1Group13!UtilizationRate</vt:lpstr>
      <vt:lpstr>Level1Group14!UtilizationRate</vt:lpstr>
      <vt:lpstr>Level1Group15!UtilizationRate</vt:lpstr>
      <vt:lpstr>Level1Group2!UtilizationRate</vt:lpstr>
      <vt:lpstr>Level1Group3!UtilizationRate</vt:lpstr>
      <vt:lpstr>Level1Group4!UtilizationRate</vt:lpstr>
      <vt:lpstr>Level1Group5!UtilizationRate</vt:lpstr>
      <vt:lpstr>Level1Group6!UtilizationRate</vt:lpstr>
      <vt:lpstr>Level1Group7!UtilizationRate</vt:lpstr>
      <vt:lpstr>Level1Group8!UtilizationRate</vt:lpstr>
      <vt:lpstr>Level1Group9!UtilizationRate</vt:lpstr>
      <vt:lpstr>Level1SharedSpace!UtilizationRate</vt:lpstr>
      <vt:lpstr>'Level1Summary(Level2)'!UtilizationRate</vt:lpstr>
      <vt:lpstr>Level1Group1!WorkstationSubtotal</vt:lpstr>
      <vt:lpstr>Level1Group10!WorkstationSubtotal</vt:lpstr>
      <vt:lpstr>Level1Group11!WorkstationSubtotal</vt:lpstr>
      <vt:lpstr>Level1Group12!WorkstationSubtotal</vt:lpstr>
      <vt:lpstr>Level1Group13!WorkstationSubtotal</vt:lpstr>
      <vt:lpstr>Level1Group14!WorkstationSubtotal</vt:lpstr>
      <vt:lpstr>Level1Group15!WorkstationSubtotal</vt:lpstr>
      <vt:lpstr>Level1Group2!WorkstationSubtotal</vt:lpstr>
      <vt:lpstr>Level1Group3!WorkstationSubtotal</vt:lpstr>
      <vt:lpstr>Level1Group4!WorkstationSubtotal</vt:lpstr>
      <vt:lpstr>Level1Group5!WorkstationSubtotal</vt:lpstr>
      <vt:lpstr>Level1Group6!WorkstationSubtotal</vt:lpstr>
      <vt:lpstr>Level1Group7!WorkstationSubtotal</vt:lpstr>
      <vt:lpstr>Level1Group8!WorkstationSubtotal</vt:lpstr>
      <vt:lpstr>Level1Group9!WorkstationSubtotal</vt:lpstr>
      <vt:lpstr>Level1SharedSpace!WorkstationSubtotal</vt:lpstr>
      <vt:lpstr>'Level1Summary(Level2)'!WorkstationSubtotal</vt:lpstr>
    </vt:vector>
  </TitlesOfParts>
  <Company>GSA/FWS/PECK &amp; PECK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Doerfler;kgoff@peckpeck.com</dc:creator>
  <cp:lastModifiedBy>Krista Holloway</cp:lastModifiedBy>
  <cp:lastPrinted>2012-08-08T19:37:36Z</cp:lastPrinted>
  <dcterms:created xsi:type="dcterms:W3CDTF">2007-08-23T16:22:34Z</dcterms:created>
  <dcterms:modified xsi:type="dcterms:W3CDTF">2012-10-10T14:35:45Z</dcterms:modified>
</cp:coreProperties>
</file>