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oimspp-my.sharepoint.com/personal/nicole_sikula_fws_gov/Documents/Documents/1_RaleighFO/CPA_CONS/1_Working/BSL/Dkey/Final Guidance/"/>
    </mc:Choice>
  </mc:AlternateContent>
  <xr:revisionPtr revIDLastSave="218" documentId="8_{27BFA384-AAB6-49F7-9828-A80CE2BBCCDA}" xr6:coauthVersionLast="47" xr6:coauthVersionMax="47" xr10:uidLastSave="{D6CDF793-5601-4243-9C66-FFDD6594FCAF}"/>
  <bookViews>
    <workbookView xWindow="28680" yWindow="-120" windowWidth="29040" windowHeight="15720" activeTab="1" xr2:uid="{02A03E74-C46A-4A12-B9DC-60E0A4484977}"/>
  </bookViews>
  <sheets>
    <sheet name="READ ME" sheetId="2" r:id="rId1"/>
    <sheet name="Calculator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C28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9" i="1"/>
  <c r="E5" i="1"/>
  <c r="C30" i="1" s="1"/>
  <c r="D28" i="1" l="1"/>
  <c r="C31" i="1" s="1"/>
  <c r="F28" i="1"/>
  <c r="C33" i="1" s="1"/>
  <c r="C32" i="1" l="1"/>
  <c r="C34" i="1"/>
  <c r="C35" i="1" s="1"/>
</calcChain>
</file>

<file path=xl/sharedStrings.xml><?xml version="1.0" encoding="utf-8"?>
<sst xmlns="http://schemas.openxmlformats.org/spreadsheetml/2006/main" count="50" uniqueCount="50">
  <si>
    <t>Lot #</t>
  </si>
  <si>
    <t>Tax Parcel</t>
  </si>
  <si>
    <t xml:space="preserve">Amount of BA to Remain on </t>
  </si>
  <si>
    <t>Lot if Based on 40 sq. ft/acre</t>
  </si>
  <si>
    <t>Lot Acreage</t>
  </si>
  <si>
    <t>1 Inch Tree</t>
  </si>
  <si>
    <t>*Square Feet</t>
  </si>
  <si>
    <t>Number of</t>
  </si>
  <si>
    <t>BA on Lot</t>
  </si>
  <si>
    <t xml:space="preserve">Number of </t>
  </si>
  <si>
    <t xml:space="preserve">Amount of </t>
  </si>
  <si>
    <t>Classes</t>
  </si>
  <si>
    <t>of Basal Area</t>
  </si>
  <si>
    <t>Trees on Lot</t>
  </si>
  <si>
    <t>per Size Class</t>
  </si>
  <si>
    <t>Trees Removed</t>
  </si>
  <si>
    <t>BA Removed</t>
  </si>
  <si>
    <t>8.0 - 8.9</t>
  </si>
  <si>
    <t>9.0 - 9.9</t>
  </si>
  <si>
    <t>10.0 - 10.9</t>
  </si>
  <si>
    <t>11.0 - 11.9</t>
  </si>
  <si>
    <t>12.0 - 12.9</t>
  </si>
  <si>
    <t>13.0 - 13.9</t>
  </si>
  <si>
    <t>14.0 - 14.9</t>
  </si>
  <si>
    <t>15.0 - 15.9</t>
  </si>
  <si>
    <t>16.0 - 16.9</t>
  </si>
  <si>
    <t>17.0 - 17.9</t>
  </si>
  <si>
    <t>18.0 - 18.9</t>
  </si>
  <si>
    <t>19.0 - 19.9</t>
  </si>
  <si>
    <t>20.0 - 20.9</t>
  </si>
  <si>
    <t>21.0 - 21.9</t>
  </si>
  <si>
    <t>22.0 - 22.9</t>
  </si>
  <si>
    <t>23.0 - 23.9</t>
  </si>
  <si>
    <t>24.0 - 24.9</t>
  </si>
  <si>
    <t>25.0 - 25.9</t>
  </si>
  <si>
    <t>26+</t>
  </si>
  <si>
    <t>Totals</t>
  </si>
  <si>
    <t>BA to retain for 40 sq. ft/acre</t>
  </si>
  <si>
    <t>Total BA on Lot</t>
  </si>
  <si>
    <t>Surplus BA on Lot</t>
  </si>
  <si>
    <t>Total BA to be Removed</t>
  </si>
  <si>
    <t>Post Project BA</t>
  </si>
  <si>
    <t>Minimum Standard Maintained?</t>
  </si>
  <si>
    <t>* Square feet of Basal Area per stem calculated at the midpoint.</t>
  </si>
  <si>
    <t>If the amount of trees removed, allows for the minimum standard of 40 sqft pine basal area per acre to remain on the property, then the proposed tree removal will see a green Yes cell at the bottom of the sheet highlighted.</t>
  </si>
  <si>
    <t>If the proposed tree removal does not meet this standard, further coordination with the Service will be necessary.</t>
  </si>
  <si>
    <r>
      <t xml:space="preserve">To start, every </t>
    </r>
    <r>
      <rPr>
        <b/>
        <sz val="14"/>
        <color theme="1"/>
        <rFont val="Aptos Narrow"/>
        <family val="2"/>
        <scheme val="minor"/>
      </rPr>
      <t>live pine tree</t>
    </r>
    <r>
      <rPr>
        <sz val="14"/>
        <color theme="1"/>
        <rFont val="Aptos Narrow"/>
        <family val="2"/>
        <scheme val="minor"/>
      </rPr>
      <t xml:space="preserve"> that is equal to or greater than 8 inches in diameter at breast height on the property must be surveyed and measured in diameter at breast height.</t>
    </r>
  </si>
  <si>
    <t>Record the number of live pine trees currently on the property in each size class, basal area should autocalculate.</t>
  </si>
  <si>
    <t>In the Calculator tab, fill in the light orange highlighted cells and do not change formulas within the white unhighlighted cells; these cells should be locked and uneditable.</t>
  </si>
  <si>
    <t>Record the number of live pine trees proposed for removal for each size class, the remaining calculations should autopopulate.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</si>
</sst>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2" fontId="0" fillId="0" borderId="0" xfId="0" applyNumberForma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49" fontId="0" fillId="2" borderId="0" xfId="0" applyNumberFormat="1" applyFill="1" applyProtection="1">
      <protection locked="0"/>
    </xf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0" fillId="2" borderId="0" xfId="0" applyNumberFormat="1" applyFill="1" applyProtection="1">
      <protection locked="0"/>
    </xf>
    <xf numFmtId="0" fontId="0" fillId="2" borderId="8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0" xfId="0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92B69-FD19-4D73-BB35-0A32D9BFEC79}">
  <dimension ref="A1:A6"/>
  <sheetViews>
    <sheetView workbookViewId="0">
      <selection activeCell="A7" sqref="A7"/>
    </sheetView>
  </sheetViews>
  <sheetFormatPr defaultRowHeight="50.1" customHeight="1" x14ac:dyDescent="0.25"/>
  <cols>
    <col min="1" max="1" width="125.85546875" style="24" customWidth="1"/>
  </cols>
  <sheetData>
    <row r="1" spans="1:1" ht="50.1" customHeight="1" x14ac:dyDescent="0.25">
      <c r="A1" s="25" t="s">
        <v>46</v>
      </c>
    </row>
    <row r="2" spans="1:1" ht="50.1" customHeight="1" x14ac:dyDescent="0.25">
      <c r="A2" s="25" t="s">
        <v>48</v>
      </c>
    </row>
    <row r="3" spans="1:1" ht="50.1" customHeight="1" x14ac:dyDescent="0.25">
      <c r="A3" s="25" t="s">
        <v>47</v>
      </c>
    </row>
    <row r="4" spans="1:1" ht="60.75" customHeight="1" x14ac:dyDescent="0.25">
      <c r="A4" s="25" t="s">
        <v>49</v>
      </c>
    </row>
    <row r="5" spans="1:1" ht="50.1" customHeight="1" x14ac:dyDescent="0.25">
      <c r="A5" s="26" t="s">
        <v>44</v>
      </c>
    </row>
    <row r="6" spans="1:1" ht="50.1" customHeight="1" x14ac:dyDescent="0.25">
      <c r="A6" s="25" t="s">
        <v>45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30F93-7BC9-4CA4-88C1-97B2C88C14CD}">
  <dimension ref="A1:F37"/>
  <sheetViews>
    <sheetView tabSelected="1" zoomScale="80" zoomScaleNormal="80" workbookViewId="0">
      <selection activeCell="E9" sqref="E9:E17"/>
    </sheetView>
  </sheetViews>
  <sheetFormatPr defaultRowHeight="15" x14ac:dyDescent="0.25"/>
  <cols>
    <col min="1" max="1" width="16.7109375" customWidth="1"/>
    <col min="2" max="2" width="14" customWidth="1"/>
    <col min="3" max="3" width="12.28515625" customWidth="1"/>
    <col min="4" max="4" width="12.42578125" customWidth="1"/>
    <col min="5" max="5" width="14.85546875" customWidth="1"/>
    <col min="6" max="6" width="15.85546875" customWidth="1"/>
  </cols>
  <sheetData>
    <row r="1" spans="1:6" x14ac:dyDescent="0.25">
      <c r="A1" s="1" t="s">
        <v>0</v>
      </c>
      <c r="B1" s="17"/>
    </row>
    <row r="2" spans="1:6" x14ac:dyDescent="0.25">
      <c r="A2" s="1"/>
      <c r="B2" s="18"/>
    </row>
    <row r="3" spans="1:6" x14ac:dyDescent="0.25">
      <c r="A3" s="1" t="s">
        <v>1</v>
      </c>
      <c r="B3" s="17"/>
      <c r="E3" t="s">
        <v>2</v>
      </c>
    </row>
    <row r="4" spans="1:6" x14ac:dyDescent="0.25">
      <c r="B4" s="19"/>
      <c r="E4" t="s">
        <v>3</v>
      </c>
    </row>
    <row r="5" spans="1:6" x14ac:dyDescent="0.25">
      <c r="A5" s="1" t="s">
        <v>4</v>
      </c>
      <c r="B5" s="20"/>
      <c r="E5" s="2">
        <f>40*B5</f>
        <v>0</v>
      </c>
    </row>
    <row r="6" spans="1:6" ht="15.75" thickBot="1" x14ac:dyDescent="0.3"/>
    <row r="7" spans="1:6" x14ac:dyDescent="0.25">
      <c r="A7" s="3" t="s">
        <v>5</v>
      </c>
      <c r="B7" s="4" t="s">
        <v>6</v>
      </c>
      <c r="C7" s="4" t="s">
        <v>7</v>
      </c>
      <c r="D7" s="4" t="s">
        <v>8</v>
      </c>
      <c r="E7" s="4" t="s">
        <v>9</v>
      </c>
      <c r="F7" s="5" t="s">
        <v>10</v>
      </c>
    </row>
    <row r="8" spans="1:6" ht="15.75" thickBot="1" x14ac:dyDescent="0.3">
      <c r="A8" s="6" t="s">
        <v>11</v>
      </c>
      <c r="B8" s="1" t="s">
        <v>12</v>
      </c>
      <c r="C8" s="1" t="s">
        <v>13</v>
      </c>
      <c r="D8" s="1" t="s">
        <v>14</v>
      </c>
      <c r="E8" s="1" t="s">
        <v>15</v>
      </c>
      <c r="F8" s="7" t="s">
        <v>16</v>
      </c>
    </row>
    <row r="9" spans="1:6" x14ac:dyDescent="0.25">
      <c r="A9" s="9" t="s">
        <v>17</v>
      </c>
      <c r="B9" s="10">
        <v>0.38940000000000002</v>
      </c>
      <c r="C9" s="21"/>
      <c r="D9" s="10">
        <f>B9*C9</f>
        <v>0</v>
      </c>
      <c r="E9" s="21"/>
      <c r="F9" s="11">
        <f>E9*B9</f>
        <v>0</v>
      </c>
    </row>
    <row r="10" spans="1:6" x14ac:dyDescent="0.25">
      <c r="A10" s="12" t="s">
        <v>18</v>
      </c>
      <c r="B10" s="8">
        <v>0.48709999999999998</v>
      </c>
      <c r="C10" s="22"/>
      <c r="D10" s="8">
        <f t="shared" ref="D10:D27" si="0">B10*C10</f>
        <v>0</v>
      </c>
      <c r="E10" s="22"/>
      <c r="F10" s="13">
        <f t="shared" ref="F10:F27" si="1">E10*B10</f>
        <v>0</v>
      </c>
    </row>
    <row r="11" spans="1:6" x14ac:dyDescent="0.25">
      <c r="A11" s="12" t="s">
        <v>19</v>
      </c>
      <c r="B11" s="8">
        <v>0.59560000000000002</v>
      </c>
      <c r="C11" s="22"/>
      <c r="D11" s="8">
        <f t="shared" si="0"/>
        <v>0</v>
      </c>
      <c r="E11" s="22"/>
      <c r="F11" s="13">
        <f t="shared" si="1"/>
        <v>0</v>
      </c>
    </row>
    <row r="12" spans="1:6" x14ac:dyDescent="0.25">
      <c r="A12" s="12" t="s">
        <v>20</v>
      </c>
      <c r="B12" s="8">
        <v>0.71509999999999996</v>
      </c>
      <c r="C12" s="22"/>
      <c r="D12" s="8">
        <f t="shared" si="0"/>
        <v>0</v>
      </c>
      <c r="E12" s="22"/>
      <c r="F12" s="13">
        <f t="shared" si="1"/>
        <v>0</v>
      </c>
    </row>
    <row r="13" spans="1:6" x14ac:dyDescent="0.25">
      <c r="A13" s="12" t="s">
        <v>21</v>
      </c>
      <c r="B13" s="8">
        <v>0.84540000000000004</v>
      </c>
      <c r="C13" s="22"/>
      <c r="D13" s="8">
        <f t="shared" si="0"/>
        <v>0</v>
      </c>
      <c r="E13" s="22"/>
      <c r="F13" s="13">
        <f t="shared" si="1"/>
        <v>0</v>
      </c>
    </row>
    <row r="14" spans="1:6" x14ac:dyDescent="0.25">
      <c r="A14" s="12" t="s">
        <v>22</v>
      </c>
      <c r="B14" s="8">
        <v>0.98670000000000002</v>
      </c>
      <c r="C14" s="22"/>
      <c r="D14" s="8">
        <f t="shared" si="0"/>
        <v>0</v>
      </c>
      <c r="E14" s="22"/>
      <c r="F14" s="13">
        <f t="shared" si="1"/>
        <v>0</v>
      </c>
    </row>
    <row r="15" spans="1:6" x14ac:dyDescent="0.25">
      <c r="A15" s="12" t="s">
        <v>23</v>
      </c>
      <c r="B15" s="8">
        <v>1.1388</v>
      </c>
      <c r="C15" s="22"/>
      <c r="D15" s="8">
        <f t="shared" si="0"/>
        <v>0</v>
      </c>
      <c r="E15" s="22"/>
      <c r="F15" s="13">
        <f t="shared" si="1"/>
        <v>0</v>
      </c>
    </row>
    <row r="16" spans="1:6" x14ac:dyDescent="0.25">
      <c r="A16" s="12" t="s">
        <v>24</v>
      </c>
      <c r="B16" s="8">
        <v>1.3019000000000001</v>
      </c>
      <c r="C16" s="22"/>
      <c r="D16" s="8">
        <f t="shared" si="0"/>
        <v>0</v>
      </c>
      <c r="E16" s="22"/>
      <c r="F16" s="13">
        <f t="shared" si="1"/>
        <v>0</v>
      </c>
    </row>
    <row r="17" spans="1:6" x14ac:dyDescent="0.25">
      <c r="A17" s="12" t="s">
        <v>25</v>
      </c>
      <c r="B17" s="8">
        <v>1.4759</v>
      </c>
      <c r="C17" s="22"/>
      <c r="D17" s="8">
        <f t="shared" si="0"/>
        <v>0</v>
      </c>
      <c r="E17" s="22"/>
      <c r="F17" s="13">
        <f t="shared" si="1"/>
        <v>0</v>
      </c>
    </row>
    <row r="18" spans="1:6" x14ac:dyDescent="0.25">
      <c r="A18" s="12" t="s">
        <v>26</v>
      </c>
      <c r="B18" s="8">
        <v>1.6608000000000001</v>
      </c>
      <c r="C18" s="22"/>
      <c r="D18" s="8">
        <f t="shared" si="0"/>
        <v>0</v>
      </c>
      <c r="E18" s="22"/>
      <c r="F18" s="13">
        <f t="shared" si="1"/>
        <v>0</v>
      </c>
    </row>
    <row r="19" spans="1:6" x14ac:dyDescent="0.25">
      <c r="A19" s="12" t="s">
        <v>27</v>
      </c>
      <c r="B19" s="8">
        <v>1.8566</v>
      </c>
      <c r="C19" s="22"/>
      <c r="D19" s="8">
        <f t="shared" si="0"/>
        <v>0</v>
      </c>
      <c r="E19" s="22"/>
      <c r="F19" s="13">
        <f t="shared" si="1"/>
        <v>0</v>
      </c>
    </row>
    <row r="20" spans="1:6" x14ac:dyDescent="0.25">
      <c r="A20" s="12" t="s">
        <v>28</v>
      </c>
      <c r="B20" s="8">
        <v>2.0632999999999999</v>
      </c>
      <c r="C20" s="22"/>
      <c r="D20" s="8">
        <f t="shared" si="0"/>
        <v>0</v>
      </c>
      <c r="E20" s="22"/>
      <c r="F20" s="13">
        <f t="shared" si="1"/>
        <v>0</v>
      </c>
    </row>
    <row r="21" spans="1:6" x14ac:dyDescent="0.25">
      <c r="A21" s="12" t="s">
        <v>29</v>
      </c>
      <c r="B21" s="8">
        <v>2.2808999999999999</v>
      </c>
      <c r="C21" s="22"/>
      <c r="D21" s="8">
        <f t="shared" si="0"/>
        <v>0</v>
      </c>
      <c r="E21" s="22"/>
      <c r="F21" s="13">
        <f t="shared" si="1"/>
        <v>0</v>
      </c>
    </row>
    <row r="22" spans="1:6" x14ac:dyDescent="0.25">
      <c r="A22" s="12" t="s">
        <v>30</v>
      </c>
      <c r="B22" s="8">
        <v>2.5095000000000001</v>
      </c>
      <c r="C22" s="22"/>
      <c r="D22" s="8">
        <f t="shared" si="0"/>
        <v>0</v>
      </c>
      <c r="E22" s="22"/>
      <c r="F22" s="13">
        <f t="shared" si="1"/>
        <v>0</v>
      </c>
    </row>
    <row r="23" spans="1:6" x14ac:dyDescent="0.25">
      <c r="A23" s="12" t="s">
        <v>31</v>
      </c>
      <c r="B23" s="8">
        <v>2.7488999999999999</v>
      </c>
      <c r="C23" s="22"/>
      <c r="D23" s="8">
        <f t="shared" si="0"/>
        <v>0</v>
      </c>
      <c r="E23" s="22"/>
      <c r="F23" s="13">
        <f t="shared" si="1"/>
        <v>0</v>
      </c>
    </row>
    <row r="24" spans="1:6" x14ac:dyDescent="0.25">
      <c r="A24" s="12" t="s">
        <v>32</v>
      </c>
      <c r="B24" s="8">
        <v>2.9929999999999999</v>
      </c>
      <c r="C24" s="22"/>
      <c r="D24" s="8">
        <f t="shared" si="0"/>
        <v>0</v>
      </c>
      <c r="E24" s="22"/>
      <c r="F24" s="13">
        <f t="shared" si="1"/>
        <v>0</v>
      </c>
    </row>
    <row r="25" spans="1:6" x14ac:dyDescent="0.25">
      <c r="A25" s="12" t="s">
        <v>33</v>
      </c>
      <c r="B25" s="8">
        <v>3.2605</v>
      </c>
      <c r="C25" s="22"/>
      <c r="D25" s="8">
        <f t="shared" si="0"/>
        <v>0</v>
      </c>
      <c r="E25" s="22"/>
      <c r="F25" s="13">
        <f t="shared" si="1"/>
        <v>0</v>
      </c>
    </row>
    <row r="26" spans="1:6" x14ac:dyDescent="0.25">
      <c r="A26" s="12" t="s">
        <v>34</v>
      </c>
      <c r="B26" s="8">
        <v>3.5327000000000002</v>
      </c>
      <c r="C26" s="22"/>
      <c r="D26" s="8">
        <f t="shared" si="0"/>
        <v>0</v>
      </c>
      <c r="E26" s="22"/>
      <c r="F26" s="13">
        <f t="shared" si="1"/>
        <v>0</v>
      </c>
    </row>
    <row r="27" spans="1:6" ht="15.75" thickBot="1" x14ac:dyDescent="0.3">
      <c r="A27" s="14" t="s">
        <v>35</v>
      </c>
      <c r="B27" s="15">
        <v>3.6869999999999998</v>
      </c>
      <c r="C27" s="23"/>
      <c r="D27" s="15">
        <f t="shared" si="0"/>
        <v>0</v>
      </c>
      <c r="E27" s="23"/>
      <c r="F27" s="16">
        <f t="shared" si="1"/>
        <v>0</v>
      </c>
    </row>
    <row r="28" spans="1:6" x14ac:dyDescent="0.25">
      <c r="A28" s="1" t="s">
        <v>36</v>
      </c>
      <c r="C28" s="1">
        <f>SUM(C9:C27)</f>
        <v>0</v>
      </c>
      <c r="D28" s="1">
        <f t="shared" ref="D28:F28" si="2">SUM(D9:D27)</f>
        <v>0</v>
      </c>
      <c r="E28" s="1">
        <f t="shared" si="2"/>
        <v>0</v>
      </c>
      <c r="F28" s="1">
        <f t="shared" si="2"/>
        <v>0</v>
      </c>
    </row>
    <row r="30" spans="1:6" x14ac:dyDescent="0.25">
      <c r="A30" s="27" t="s">
        <v>37</v>
      </c>
      <c r="B30" s="27"/>
      <c r="C30" s="2">
        <f>E5</f>
        <v>0</v>
      </c>
    </row>
    <row r="31" spans="1:6" x14ac:dyDescent="0.25">
      <c r="A31" s="27" t="s">
        <v>38</v>
      </c>
      <c r="B31" s="27"/>
      <c r="C31">
        <f>D28</f>
        <v>0</v>
      </c>
    </row>
    <row r="32" spans="1:6" x14ac:dyDescent="0.25">
      <c r="A32" s="27" t="s">
        <v>39</v>
      </c>
      <c r="B32" s="27"/>
      <c r="C32" s="2">
        <f>C31-C30</f>
        <v>0</v>
      </c>
    </row>
    <row r="33" spans="1:3" x14ac:dyDescent="0.25">
      <c r="A33" s="27" t="s">
        <v>40</v>
      </c>
      <c r="B33" s="27"/>
      <c r="C33">
        <f>F28</f>
        <v>0</v>
      </c>
    </row>
    <row r="34" spans="1:3" x14ac:dyDescent="0.25">
      <c r="A34" s="27" t="s">
        <v>41</v>
      </c>
      <c r="B34" s="27"/>
      <c r="C34">
        <f>C31-C33</f>
        <v>0</v>
      </c>
    </row>
    <row r="35" spans="1:3" x14ac:dyDescent="0.25">
      <c r="A35" s="27" t="s">
        <v>42</v>
      </c>
      <c r="B35" s="27"/>
      <c r="C35" t="str">
        <f>IF(C34&lt;C30,"No","Yes")</f>
        <v>Yes</v>
      </c>
    </row>
    <row r="37" spans="1:3" x14ac:dyDescent="0.25">
      <c r="A37" t="s">
        <v>43</v>
      </c>
    </row>
  </sheetData>
  <sheetProtection algorithmName="SHA-512" hashValue="uS2gBlsMJEJr5V3IJE6JI/2EdH0oInInRoIZagY2335dnlqRhhT23nttQ7VNrNHXWe4LOTXLbJz0hV5Y1Uca9g==" saltValue="3U+gIyww7M7AW8CzubB35g==" spinCount="100000" sheet="1" objects="1" scenarios="1" selectLockedCells="1"/>
  <mergeCells count="6">
    <mergeCell ref="A35:B35"/>
    <mergeCell ref="A30:B30"/>
    <mergeCell ref="A31:B31"/>
    <mergeCell ref="A32:B32"/>
    <mergeCell ref="A33:B33"/>
    <mergeCell ref="A34:B34"/>
  </mergeCells>
  <conditionalFormatting sqref="C35">
    <cfRule type="containsText" dxfId="1" priority="1" operator="containsText" text="No">
      <formula>NOT(ISERROR(SEARCH("No",C35)))</formula>
    </cfRule>
    <cfRule type="containsText" dxfId="0" priority="2" operator="containsText" text="Yes">
      <formula>NOT(ISERROR(SEARCH("Yes",C35)))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B730AABDB1BD4D9A9535349D5EF5B7" ma:contentTypeVersion="16" ma:contentTypeDescription="Create a new document." ma:contentTypeScope="" ma:versionID="4fbb2f26f75985bf6de6c4a5ce507755">
  <xsd:schema xmlns:xsd="http://www.w3.org/2001/XMLSchema" xmlns:xs="http://www.w3.org/2001/XMLSchema" xmlns:p="http://schemas.microsoft.com/office/2006/metadata/properties" xmlns:ns2="16aa3f2d-47b8-4a75-a8f5-1c0f60bcb387" xmlns:ns3="d36856fe-d4a9-4f0b-87a7-8fa063632c32" xmlns:ns4="31062a0d-ede8-4112-b4bb-00a9c1bc8e16" targetNamespace="http://schemas.microsoft.com/office/2006/metadata/properties" ma:root="true" ma:fieldsID="cf7333788f9ef6c923314a3188e8a0e4" ns2:_="" ns3:_="" ns4:_="">
    <xsd:import namespace="16aa3f2d-47b8-4a75-a8f5-1c0f60bcb387"/>
    <xsd:import namespace="d36856fe-d4a9-4f0b-87a7-8fa063632c32"/>
    <xsd:import namespace="31062a0d-ede8-4112-b4bb-00a9c1bc8e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aa3f2d-47b8-4a75-a8f5-1c0f60bcb3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c5df3ad-b4e5-45d1-88c9-23db5f1fe6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6856fe-d4a9-4f0b-87a7-8fa063632c3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062a0d-ede8-4112-b4bb-00a9c1bc8e16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843218c4-8ee7-4bd9-94f4-155c7fb353da}" ma:internalName="TaxCatchAll" ma:showField="CatchAllData" ma:web="d36856fe-d4a9-4f0b-87a7-8fa063632c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6aa3f2d-47b8-4a75-a8f5-1c0f60bcb387">
      <Terms xmlns="http://schemas.microsoft.com/office/infopath/2007/PartnerControls"/>
    </lcf76f155ced4ddcb4097134ff3c332f>
    <TaxCatchAll xmlns="31062a0d-ede8-4112-b4bb-00a9c1bc8e16" xsi:nil="true"/>
  </documentManagement>
</p:properties>
</file>

<file path=customXml/itemProps1.xml><?xml version="1.0" encoding="utf-8"?>
<ds:datastoreItem xmlns:ds="http://schemas.openxmlformats.org/officeDocument/2006/customXml" ds:itemID="{578F841D-9982-42A1-BF63-1A1F5F6517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856C62B-CB36-4903-A80E-D379BE8F20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aa3f2d-47b8-4a75-a8f5-1c0f60bcb387"/>
    <ds:schemaRef ds:uri="d36856fe-d4a9-4f0b-87a7-8fa063632c32"/>
    <ds:schemaRef ds:uri="31062a0d-ede8-4112-b4bb-00a9c1bc8e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D8FFBD-7766-4686-85D7-1A7CF79D6CC3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31062a0d-ede8-4112-b4bb-00a9c1bc8e16"/>
    <ds:schemaRef ds:uri="16aa3f2d-47b8-4a75-a8f5-1c0f60bcb387"/>
    <ds:schemaRef ds:uri="http://purl.org/dc/terms/"/>
    <ds:schemaRef ds:uri="http://purl.org/dc/elements/1.1/"/>
    <ds:schemaRef ds:uri="http://schemas.microsoft.com/office/infopath/2007/PartnerControls"/>
    <ds:schemaRef ds:uri="d36856fe-d4a9-4f0b-87a7-8fa063632c32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6dd02d64-b7f3-43f7-a145-cfd68d338edf}" enabled="1" method="Standard" siteId="{0693b5ba-4b18-4d7b-9341-f32f400a549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READ ME</vt:lpstr>
      <vt:lpstr>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Sikula, Nicole R</dc:creator>
  <cp:keywords/>
  <dc:description/>
  <cp:lastModifiedBy>Sikula, Nicole R</cp:lastModifiedBy>
  <cp:revision/>
  <cp:lastPrinted>2026-07-15T18:11:19Z</cp:lastPrinted>
  <dcterms:created xsi:type="dcterms:W3CDTF">2026-06-29T14:34:42Z</dcterms:created>
  <dcterms:modified xsi:type="dcterms:W3CDTF">2026-07-17T19:19:31Z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0x01010076B730AABDB1BD4D9A9535349D5EF5B7</vt:lpwstr>
  </property>
  <property fmtid="{D5CDD505-2E9C-101B-9397-08002B2CF9AE}" pid="3" name="MediaServiceImageTags">
    <vt:lpwstr/>
  </property>
</Properties>
</file>